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5.xml" ContentType="application/vnd.openxmlformats-officedocument.drawingml.chart+xml"/>
  <Override PartName="/xl/charts/colors5.xml" ContentType="application/vnd.ms-office.chartcolorstyle+xml"/>
  <Override PartName="/xl/charts/style5.xml" ContentType="application/vnd.ms-office.chartstyle+xml"/>
  <Override PartName="/xl/charts/colors3.xml" ContentType="application/vnd.ms-office.chartcolorstyle+xml"/>
  <Override PartName="/xl/charts/style1.xml" ContentType="application/vnd.ms-office.chartstyle+xml"/>
  <Override PartName="/xl/charts/chart1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3.xml" ContentType="application/vnd.openxmlformats-officedocument.drawingml.chart+xml"/>
  <Override PartName="/xl/charts/chart2.xml" ContentType="application/vnd.openxmlformats-officedocument.drawingml.chart+xml"/>
  <Override PartName="/xl/charts/colors2.xml" ContentType="application/vnd.ms-office.chartcolorstyle+xml"/>
  <Override PartName="/xl/charts/style3.xml" ContentType="application/vnd.ms-office.chartstyle+xml"/>
  <Override PartName="/xl/charts/colors1.xml" ContentType="application/vnd.ms-office.chartcolorstyle+xml"/>
  <Override PartName="/xl/charts/style2.xml" ContentType="application/vnd.ms-office.chartstyle+xml"/>
  <Override PartName="/xl/charts/chart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7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<sst xmlns="http://schemas.openxmlformats.org/spreadsheetml/2006/main" count="135" uniqueCount="102">
  <si>
    <t xml:space="preserve">Template dataset ICB</t>
  </si>
  <si>
    <t xml:space="preserve">Project ID</t>
  </si>
  <si>
    <t xml:space="preserve">Project Name</t>
  </si>
  <si>
    <t xml:space="preserve">Subsidy</t>
  </si>
  <si>
    <t xml:space="preserve">Project budget</t>
  </si>
  <si>
    <t xml:space="preserve">Partner organisation</t>
  </si>
  <si>
    <t xml:space="preserve">Region</t>
  </si>
  <si>
    <t xml:space="preserve">Start date</t>
  </si>
  <si>
    <t xml:space="preserve">Month</t>
  </si>
  <si>
    <t xml:space="preserve">Number NL participant</t>
  </si>
  <si>
    <t xml:space="preserve">Goal 1</t>
  </si>
  <si>
    <t xml:space="preserve">Goal 2</t>
  </si>
  <si>
    <t xml:space="preserve">Goal 3</t>
  </si>
  <si>
    <t xml:space="preserve">Weighted average</t>
  </si>
  <si>
    <t xml:space="preserve">Discipline</t>
  </si>
  <si>
    <t xml:space="preserve">project10</t>
  </si>
  <si>
    <t xml:space="preserve">yourAmazingProject10</t>
  </si>
  <si>
    <t xml:space="preserve">partner10</t>
  </si>
  <si>
    <t xml:space="preserve">Region3</t>
  </si>
  <si>
    <t xml:space="preserve">Design,Heritage</t>
  </si>
  <si>
    <t xml:space="preserve">Region1</t>
  </si>
  <si>
    <t xml:space="preserve">Design</t>
  </si>
  <si>
    <t xml:space="preserve">project06</t>
  </si>
  <si>
    <t xml:space="preserve">yourAmazingProject6</t>
  </si>
  <si>
    <t xml:space="preserve">partner6</t>
  </si>
  <si>
    <t xml:space="preserve">Region4</t>
  </si>
  <si>
    <t xml:space="preserve">Heritage</t>
  </si>
  <si>
    <t xml:space="preserve">Region2</t>
  </si>
  <si>
    <t xml:space="preserve">Dance</t>
  </si>
  <si>
    <t xml:space="preserve">project13</t>
  </si>
  <si>
    <t xml:space="preserve">yourAmazingProject13</t>
  </si>
  <si>
    <t xml:space="preserve">partner13</t>
  </si>
  <si>
    <t xml:space="preserve">Education</t>
  </si>
  <si>
    <t xml:space="preserve">project01</t>
  </si>
  <si>
    <t xml:space="preserve">yourAmazingProject1</t>
  </si>
  <si>
    <t xml:space="preserve">partner1</t>
  </si>
  <si>
    <t xml:space="preserve">project02</t>
  </si>
  <si>
    <t xml:space="preserve">yourAmazingProject2</t>
  </si>
  <si>
    <t xml:space="preserve">partner2</t>
  </si>
  <si>
    <t xml:space="preserve">Visual Arts</t>
  </si>
  <si>
    <t xml:space="preserve">Music</t>
  </si>
  <si>
    <t xml:space="preserve">project18</t>
  </si>
  <si>
    <t xml:space="preserve">yourAmazingProject18</t>
  </si>
  <si>
    <t xml:space="preserve">partner18</t>
  </si>
  <si>
    <t xml:space="preserve">January</t>
  </si>
  <si>
    <t xml:space="preserve">project15</t>
  </si>
  <si>
    <t xml:space="preserve">yourAmazingProject15</t>
  </si>
  <si>
    <t xml:space="preserve">partner15</t>
  </si>
  <si>
    <t xml:space="preserve">Februari</t>
  </si>
  <si>
    <t xml:space="preserve">project14</t>
  </si>
  <si>
    <t xml:space="preserve">yourAmazingProject14</t>
  </si>
  <si>
    <t xml:space="preserve">partner14</t>
  </si>
  <si>
    <t xml:space="preserve">Visual Arts,Heritage,Education</t>
  </si>
  <si>
    <t xml:space="preserve">Maart</t>
  </si>
  <si>
    <t xml:space="preserve">project07</t>
  </si>
  <si>
    <t xml:space="preserve">yourAmazingProject7</t>
  </si>
  <si>
    <t xml:space="preserve">partner7</t>
  </si>
  <si>
    <t xml:space="preserve">April</t>
  </si>
  <si>
    <t xml:space="preserve">project12</t>
  </si>
  <si>
    <t xml:space="preserve">yourAmazingProject12</t>
  </si>
  <si>
    <t xml:space="preserve">partner12</t>
  </si>
  <si>
    <t xml:space="preserve">Mei</t>
  </si>
  <si>
    <t xml:space="preserve">project17</t>
  </si>
  <si>
    <t xml:space="preserve">yourAmazingProject17</t>
  </si>
  <si>
    <t xml:space="preserve">partner17</t>
  </si>
  <si>
    <t xml:space="preserve">Juni</t>
  </si>
  <si>
    <t xml:space="preserve">project05</t>
  </si>
  <si>
    <t xml:space="preserve">yourAmazingProject5</t>
  </si>
  <si>
    <t xml:space="preserve">partner5</t>
  </si>
  <si>
    <t xml:space="preserve">Juli</t>
  </si>
  <si>
    <t xml:space="preserve">project03</t>
  </si>
  <si>
    <t xml:space="preserve">yourAmazingProject3</t>
  </si>
  <si>
    <t xml:space="preserve">partner3</t>
  </si>
  <si>
    <t xml:space="preserve">Augustus</t>
  </si>
  <si>
    <t xml:space="preserve">project04</t>
  </si>
  <si>
    <t xml:space="preserve">yourAmazingProject4</t>
  </si>
  <si>
    <t xml:space="preserve">partner4</t>
  </si>
  <si>
    <t xml:space="preserve">Music,Education</t>
  </si>
  <si>
    <t xml:space="preserve">September</t>
  </si>
  <si>
    <t xml:space="preserve">project11</t>
  </si>
  <si>
    <t xml:space="preserve">yourAmazingProject11</t>
  </si>
  <si>
    <t xml:space="preserve">partner11</t>
  </si>
  <si>
    <t xml:space="preserve">Oktober</t>
  </si>
  <si>
    <t xml:space="preserve">project16</t>
  </si>
  <si>
    <t xml:space="preserve">yourAmazingProject16</t>
  </si>
  <si>
    <t xml:space="preserve">partner16</t>
  </si>
  <si>
    <t xml:space="preserve">November</t>
  </si>
  <si>
    <t xml:space="preserve">project09</t>
  </si>
  <si>
    <t xml:space="preserve">yourAmazingProject9</t>
  </si>
  <si>
    <t xml:space="preserve">partner9</t>
  </si>
  <si>
    <t xml:space="preserve">December</t>
  </si>
  <si>
    <t xml:space="preserve">project08</t>
  </si>
  <si>
    <t xml:space="preserve">yourAmazingProject8</t>
  </si>
  <si>
    <t xml:space="preserve">partner8</t>
  </si>
  <si>
    <t xml:space="preserve">Totals</t>
  </si>
  <si>
    <t xml:space="preserve">Number of projects </t>
  </si>
  <si>
    <t xml:space="preserve">Average grant per project</t>
  </si>
  <si>
    <t xml:space="preserve">Min grant</t>
  </si>
  <si>
    <t xml:space="preserve">Max grant</t>
  </si>
  <si>
    <t xml:space="preserve">Subsidy per participant</t>
  </si>
  <si>
    <t xml:space="preserve">1 euro from our side, leads to an investment of</t>
  </si>
  <si>
    <t xml:space="preserve">Percentage NL part of total 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</si>
</sst>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d/m/yyyy"/>
    <numFmt numFmtId="166" formatCode="0;[RED]0"/>
    <numFmt numFmtId="167" formatCode="0.00"/>
    <numFmt numFmtId="168" formatCode="_ &quot;€ &quot;* #,##0.00_ ;_ &quot;€ &quot;* \-#,##0.00_ ;_ &quot;€ &quot;* \-??_ ;_ @_ "/>
    <numFmt numFmtId="169" formatCode="0%"/>
  </numFmts>
  <fonts count="9">
    <font>
      <sz val="9"/>
      <color theme="1"/>
      <name val="Verdana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9"/>
      <color theme="1"/>
      <name val="Verdana"/>
      <family val="2"/>
      <charset val="1"/>
    </font>
    <font>
      <sz val="14"/>
      <color rgb="FF595959"/>
      <name val="Aptos Narrow"/>
      <family val="2"/>
    </font>
    <font>
      <sz val="9"/>
      <color rgb="FF595959"/>
      <name val="Aptos Narrow"/>
      <family val="2"/>
    </font>
    <font>
      <b val="true"/>
      <sz val="18"/>
      <color rgb="FF595959"/>
      <name val="Aptos Narrow"/>
      <family val="2"/>
    </font>
    <font>
      <b val="true"/>
      <sz val="9"/>
      <color rgb="FFFFFFFF"/>
      <name val="Aptos Narrow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8" fontId="0" fillId="0" borderId="0" applyFont="true" applyBorder="false" applyAlignment="true" applyProtection="false">
      <alignment horizontal="general" vertical="bottom" textRotation="0" wrapText="false" indent="0" shrinkToFit="false"/>
    </xf>
    <xf numFmtId="42" fontId="1" fillId="0" borderId="0" applyFont="true" applyBorder="false" applyAlignment="false" applyProtection="false"/>
    <xf numFmtId="169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">
    <dxf>
      <font>
        <color rgb="FFD9D9D9"/>
      </font>
    </dxf>
    <dxf>
      <font>
        <color rgb="FFFFFFFF"/>
      </font>
      <fill>
        <patternFill/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196B24"/>
      <rgbColor rgb="FF000080"/>
      <rgbColor rgb="FF808000"/>
      <rgbColor rgb="FF800080"/>
      <rgbColor rgb="FF156082"/>
      <rgbColor rgb="FFC0C0C0"/>
      <rgbColor rgb="FF808080"/>
      <rgbColor rgb="FF9999FF"/>
      <rgbColor rgb="FFA02B93"/>
      <rgbColor rgb="C7FFFFFF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F9ED5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E97132"/>
      <rgbColor rgb="FF595959"/>
      <rgbColor rgb="FF969696"/>
      <rgbColor rgb="FF003366"/>
      <rgbColor rgb="FF4EA72E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microsoft.com/office/2011/relationships/chartStyle" Target="style1.xml"/><Relationship Id="rId2" Type="http://schemas.microsoft.com/office/2011/relationships/chartColorStyle" Target="colors1.xml"/>
</Relationships>
</file>

<file path=xl/charts/_rels/chart2.xml.rels><?xml version="1.0" encoding="UTF-8"?>
<Relationships xmlns="http://schemas.openxmlformats.org/package/2006/relationships"><Relationship Id="rId1" Type="http://schemas.microsoft.com/office/2011/relationships/chartStyle" Target="style2.xml"/><Relationship Id="rId2" Type="http://schemas.microsoft.com/office/2011/relationships/chartColorStyle" Target="colors2.xml"/>
</Relationships>
</file>

<file path=xl/charts/_rels/chart3.xml.rels><?xml version="1.0" encoding="UTF-8"?>
<Relationships xmlns="http://schemas.openxmlformats.org/package/2006/relationships"><Relationship Id="rId1" Type="http://schemas.microsoft.com/office/2011/relationships/chartStyle" Target="style3.xml"/><Relationship Id="rId2" Type="http://schemas.microsoft.com/office/2011/relationships/chartColorStyle" Target="colors3.xml"/>
</Relationships>
</file>

<file path=xl/charts/_rels/chart4.xml.rels><?xml version="1.0" encoding="UTF-8"?>
<Relationships xmlns="http://schemas.openxmlformats.org/package/2006/relationships"><Relationship Id="rId1" Type="http://schemas.microsoft.com/office/2011/relationships/chartStyle" Target="style4.xml"/><Relationship Id="rId2" Type="http://schemas.microsoft.com/office/2011/relationships/chartColorStyle" Target="colors4.xml"/>
</Relationships>
</file>

<file path=xl/charts/_rels/chart5.xml.rels><?xml version="1.0" encoding="UTF-8"?>
<Relationships xmlns="http://schemas.openxmlformats.org/package/2006/relationships"><Relationship Id="rId1" Type="http://schemas.microsoft.com/office/2011/relationships/chartStyle" Target="style5.xml"/><Relationship Id="rId2" Type="http://schemas.microsoft.com/office/2011/relationships/chartColorStyle" Target="colors5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style val="2"/>
  <c:chart>
    <c:title>
      <c:tx>
        <c:rich>
          <a:bodyPr rot="0"/>
          <a:lstStyle/>
          <a:p>
            <a:pPr>
              <a:defRPr sz="1300" b="0" u="none" strike="noStrike">
                <a:uFillTx/>
                <a:latin typeface="Arial"/>
              </a:defRPr>
            </a:pPr>
            <a:r>
              <a:rPr lang="nl-NL" sz="1400" b="0" u="none" strike="noStrike">
                <a:solidFill>
                  <a:schemeClr val="tx1">
                    <a:lumMod val="65000"/>
                    <a:lumOff val="35000"/>
                  </a:schemeClr>
                </a:solidFill>
                <a:uFillTx/>
                <a:latin typeface="Aptos Narrow"/>
              </a:rPr>
              <a:t>Projects</a:t>
            </a:r>
            <a:r>
              <a:rPr lang="nl-NL" sz="1400" b="0" u="none" strike="noStrike">
                <a:solidFill>
                  <a:schemeClr val="tx1">
                    <a:lumMod val="65000"/>
                    <a:lumOff val="35000"/>
                  </a:schemeClr>
                </a:solidFill>
                <a:uFillTx/>
                <a:latin typeface="Aptos Narrow"/>
              </a:rPr>
              <a:t> per region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spPr>
            <a:solidFill>
              <a:srgbClr val="4EA72E"/>
            </a:solidFill>
            <a:ln w="12600">
              <a:noFill/>
            </a:ln>
          </c:spPr>
          <c:invertIfNegative val="0"/>
          <c:dLbls>
            <c:txPr>
              <a:bodyPr wrap="square"/>
              <a:lstStyle/>
              <a:p>
                <a:pPr>
                  <a:defRPr sz="1000" b="0" u="none" strike="noStrike">
                    <a:solidFill>
                      <a:srgbClr val="000000"/>
                    </a:solidFill>
                    <a:uFillTx/>
                    <a:latin typeface="Aptos Narrow"/>
                  </a:defRPr>
                </a:pPr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Sheet1!$T$6:$T$9</c:f>
              <c:strCache>
                <c:ptCount val="4"/>
                <c:pt idx="0">
                  <c:v>Region1</c:v>
                </c:pt>
                <c:pt idx="1">
                  <c:v>Region2</c:v>
                </c:pt>
                <c:pt idx="2">
                  <c:v>Region3</c:v>
                </c:pt>
                <c:pt idx="3">
                  <c:v>Region4</c:v>
                </c:pt>
              </c:strCache>
            </c:strRef>
          </c:cat>
          <c:val>
            <c:numRef>
              <c:f>Sheet1!$U$6:$U$9</c:f>
              <c:numCache>
                <c:formatCode>General</c:formatCode>
                <c:ptCount val="4"/>
                <c:pt idx="0">
                  <c:v>6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</c:numCache>
            </c:numRef>
          </c:val>
        </c:ser>
        <c:gapWidth val="219"/>
        <c:overlap val="-27"/>
        <c:axId val="30265487"/>
        <c:axId val="85365275"/>
      </c:barChart>
      <c:catAx>
        <c:axId val="30265487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chemeClr val="dk1">
                <a:lumMod val="15000"/>
                <a:lumOff val="85000"/>
              </a:schemeClr>
            </a:solidFill>
            <a:round/>
          </a:ln>
        </c:spPr>
        <c:txPr>
          <a:bodyPr/>
          <a:lstStyle/>
          <a:p>
            <a:pPr>
              <a:defRPr sz="900" b="0" u="none" strike="noStrike">
                <a:solidFill>
                  <a:schemeClr val="tx1">
                    <a:lumMod val="65000"/>
                    <a:lumOff val="35000"/>
                  </a:schemeClr>
                </a:solidFill>
                <a:uFillTx/>
                <a:latin typeface="Aptos Narrow"/>
              </a:defRPr>
            </a:pPr>
          </a:p>
        </c:txPr>
        <c:crossAx val="85365275"/>
        <c:crosses val="autoZero"/>
        <c:auto val="1"/>
        <c:lblAlgn val="ctr"/>
        <c:lblOffset val="100"/>
        <c:noMultiLvlLbl val="0"/>
      </c:catAx>
      <c:valAx>
        <c:axId val="85365275"/>
        <c:scaling>
          <c:orientation val="minMax"/>
        </c:scaling>
        <c:delete val="0"/>
        <c:axPos val="l"/>
        <c:majorGridlines>
          <c:spPr>
            <a:ln w="9360">
              <a:solidFill>
                <a:schemeClr val="dk1">
                  <a:lumMod val="15000"/>
                  <a:lumOff val="85000"/>
                </a:schemeClr>
              </a:solidFill>
              <a:round/>
            </a:ln>
          </c:spPr>
        </c:majorGridlines>
        <c:numFmt formatCode="General" sourceLinked="0"/>
        <c:majorTickMark val="none"/>
        <c:minorTickMark val="none"/>
        <c:tickLblPos val="nextTo"/>
        <c:spPr>
          <a:ln w="12600">
            <a:noFill/>
          </a:ln>
        </c:spPr>
        <c:txPr>
          <a:bodyPr/>
          <a:lstStyle/>
          <a:p>
            <a:pPr>
              <a:defRPr sz="900" b="0" u="none" strike="noStrike">
                <a:solidFill>
                  <a:schemeClr val="tx1">
                    <a:lumMod val="65000"/>
                    <a:lumOff val="35000"/>
                  </a:schemeClr>
                </a:solidFill>
                <a:uFillTx/>
                <a:latin typeface="Aptos Narrow"/>
              </a:defRPr>
            </a:pPr>
          </a:p>
        </c:txPr>
        <c:crossAx val="30265487"/>
        <c:crosses val="autoZero"/>
        <c:crossBetween val="between"/>
      </c:valAx>
      <c:spPr>
        <a:noFill/>
        <a:ln w="0">
          <a:noFill/>
        </a:ln>
      </c:spPr>
    </c:plotArea>
    <c:plotVisOnly val="1"/>
    <c:dispBlanksAs val="gap"/>
  </c:chart>
  <c:spPr>
    <a:solidFill>
      <a:srgbClr val="FFFFFF"/>
    </a:solidFill>
    <a:ln w="9360">
      <a:solidFill>
        <a:schemeClr val="dk1">
          <a:lumMod val="15000"/>
          <a:lumOff val="85000"/>
        </a:schemeClr>
      </a:solidFill>
      <a:round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style val="7"/>
  <c:chart>
    <c:title>
      <c:tx>
        <c:rich>
          <a:bodyPr rot="0"/>
          <a:lstStyle/>
          <a:p>
            <a:pPr>
              <a:defRPr sz="1300" b="0" u="none" strike="noStrike">
                <a:uFillTx/>
                <a:latin typeface="Arial"/>
              </a:defRPr>
            </a:pPr>
            <a:r>
              <a:rPr lang="nl-NL" sz="1400" b="0" u="none" strike="noStrike">
                <a:solidFill>
                  <a:schemeClr val="tx1">
                    <a:lumMod val="65000"/>
                    <a:lumOff val="35000"/>
                  </a:schemeClr>
                </a:solidFill>
                <a:uFillTx/>
                <a:latin typeface="Aptos Narrow"/>
              </a:rPr>
              <a:t>Projects</a:t>
            </a:r>
            <a:r>
              <a:rPr lang="nl-NL" sz="1400" b="0" u="none" strike="noStrike">
                <a:solidFill>
                  <a:schemeClr val="tx1">
                    <a:lumMod val="65000"/>
                    <a:lumOff val="35000"/>
                  </a:schemeClr>
                </a:solidFill>
                <a:uFillTx/>
                <a:latin typeface="Aptos Narrow"/>
              </a:rPr>
              <a:t> per months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spPr>
            <a:solidFill>
              <a:srgbClr val="A02B93"/>
            </a:solidFill>
            <a:ln w="12600">
              <a:noFill/>
            </a:ln>
          </c:spPr>
          <c:invertIfNegative val="0"/>
          <c:dLbls>
            <c:txPr>
              <a:bodyPr wrap="square"/>
              <a:lstStyle/>
              <a:p>
                <a:pPr>
                  <a:defRPr sz="1000" b="0" u="none" strike="noStrike">
                    <a:solidFill>
                      <a:srgbClr val="000000"/>
                    </a:solidFill>
                    <a:uFillTx/>
                    <a:latin typeface="Aptos Narrow"/>
                  </a:defRPr>
                </a:pPr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Sheet1!$T$11:$T$22</c:f>
              <c:strCache>
                <c:ptCount val="12"/>
                <c:pt idx="0">
                  <c:v>January</c:v>
                </c:pt>
                <c:pt idx="1">
                  <c:v>Februari</c:v>
                </c:pt>
                <c:pt idx="2">
                  <c:v>Maart</c:v>
                </c:pt>
                <c:pt idx="3">
                  <c:v>April</c:v>
                </c:pt>
                <c:pt idx="4">
                  <c:v>Mei</c:v>
                </c:pt>
                <c:pt idx="5">
                  <c:v>Juni</c:v>
                </c:pt>
                <c:pt idx="6">
                  <c:v>Juli</c:v>
                </c:pt>
                <c:pt idx="7">
                  <c:v>Augustus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Sheet1!$U$11:$U$22</c:f>
              <c:numCache>
                <c:formatCode>General</c:formatCode>
                <c:ptCount val="12"/>
                <c:pt idx="0">
                  <c:v>1</c:v>
                </c:pt>
                <c:pt idx="1">
                  <c:v>1</c:v>
                </c:pt>
                <c:pt idx="2">
                  <c:v>3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3</c:v>
                </c:pt>
                <c:pt idx="10">
                  <c:v>2</c:v>
                </c:pt>
                <c:pt idx="11">
                  <c:v>1</c:v>
                </c:pt>
              </c:numCache>
            </c:numRef>
          </c:val>
        </c:ser>
        <c:gapWidth val="150"/>
        <c:overlap val="0"/>
        <c:axId val="97396629"/>
        <c:axId val="49727343"/>
      </c:barChart>
      <c:catAx>
        <c:axId val="97396629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chemeClr val="dk1">
                <a:lumMod val="15000"/>
                <a:lumOff val="85000"/>
              </a:schemeClr>
            </a:solidFill>
            <a:round/>
          </a:ln>
        </c:spPr>
        <c:txPr>
          <a:bodyPr/>
          <a:lstStyle/>
          <a:p>
            <a:pPr>
              <a:defRPr sz="900" b="0" u="none" strike="noStrike">
                <a:solidFill>
                  <a:schemeClr val="tx1">
                    <a:lumMod val="65000"/>
                    <a:lumOff val="35000"/>
                  </a:schemeClr>
                </a:solidFill>
                <a:uFillTx/>
                <a:latin typeface="Aptos Narrow"/>
              </a:defRPr>
            </a:pPr>
          </a:p>
        </c:txPr>
        <c:crossAx val="49727343"/>
        <c:crosses val="autoZero"/>
        <c:auto val="1"/>
        <c:lblAlgn val="ctr"/>
        <c:lblOffset val="100"/>
        <c:noMultiLvlLbl val="0"/>
      </c:catAx>
      <c:valAx>
        <c:axId val="49727343"/>
        <c:scaling>
          <c:orientation val="minMax"/>
        </c:scaling>
        <c:delete val="0"/>
        <c:axPos val="l"/>
        <c:majorGridlines>
          <c:spPr>
            <a:ln w="9360">
              <a:solidFill>
                <a:schemeClr val="dk1">
                  <a:lumMod val="15000"/>
                  <a:lumOff val="85000"/>
                </a:schemeClr>
              </a:solidFill>
              <a:round/>
            </a:ln>
          </c:spPr>
        </c:majorGridlines>
        <c:numFmt formatCode="General" sourceLinked="0"/>
        <c:majorTickMark val="none"/>
        <c:minorTickMark val="none"/>
        <c:tickLblPos val="nextTo"/>
        <c:spPr>
          <a:ln w="12600">
            <a:noFill/>
          </a:ln>
        </c:spPr>
        <c:txPr>
          <a:bodyPr/>
          <a:lstStyle/>
          <a:p>
            <a:pPr>
              <a:defRPr sz="900" b="0" u="none" strike="noStrike">
                <a:solidFill>
                  <a:schemeClr val="tx1">
                    <a:lumMod val="65000"/>
                    <a:lumOff val="35000"/>
                  </a:schemeClr>
                </a:solidFill>
                <a:uFillTx/>
                <a:latin typeface="Aptos Narrow"/>
              </a:defRPr>
            </a:pPr>
          </a:p>
        </c:txPr>
        <c:crossAx val="97396629"/>
        <c:crosses val="autoZero"/>
        <c:crossBetween val="between"/>
      </c:valAx>
      <c:spPr>
        <a:noFill/>
        <a:ln w="0">
          <a:noFill/>
        </a:ln>
      </c:spPr>
    </c:plotArea>
    <c:plotVisOnly val="1"/>
    <c:dispBlanksAs val="gap"/>
  </c:chart>
  <c:spPr>
    <a:solidFill>
      <a:srgbClr val="FFFFFF"/>
    </a:solidFill>
    <a:ln w="9360">
      <a:solidFill>
        <a:schemeClr val="dk1">
          <a:lumMod val="15000"/>
          <a:lumOff val="85000"/>
        </a:schemeClr>
      </a:solidFill>
      <a:round/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style val="2"/>
  <c:chart>
    <c:title>
      <c:tx>
        <c:rich>
          <a:bodyPr rot="0"/>
          <a:lstStyle/>
          <a:p>
            <a:pPr>
              <a:defRPr sz="1300" b="0" u="none" strike="noStrike">
                <a:uFillTx/>
                <a:latin typeface="Arial"/>
              </a:defRPr>
            </a:pPr>
            <a:r>
              <a:rPr lang="nl-NL" sz="1800" b="1" u="none" strike="noStrike">
                <a:solidFill>
                  <a:schemeClr val="tx1">
                    <a:lumMod val="65000"/>
                    <a:lumOff val="35000"/>
                  </a:schemeClr>
                </a:solidFill>
                <a:uFillTx/>
                <a:latin typeface="Aptos Narrow"/>
              </a:rPr>
              <a:t>Disciplines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pieChart>
        <c:varyColors val="1"/>
        <c:ser>
          <c:idx val="0"/>
          <c:order val="0"/>
          <c:spPr>
            <a:solidFill>
              <a:srgbClr val="156082"/>
            </a:solidFill>
            <a:ln w="0">
              <a:noFill/>
            </a:ln>
          </c:spPr>
          <c:explosion val="0"/>
          <c:dPt>
            <c:idx val="0"/>
            <c:spPr>
              <a:solidFill>
                <a:srgbClr val="156082"/>
              </a:solidFill>
              <a:ln w="0">
                <a:noFill/>
              </a:ln>
            </c:spPr>
          </c:dPt>
          <c:dPt>
            <c:idx val="1"/>
            <c:spPr>
              <a:solidFill>
                <a:srgbClr val="E97132"/>
              </a:solidFill>
              <a:ln w="0">
                <a:noFill/>
              </a:ln>
            </c:spPr>
          </c:dPt>
          <c:dPt>
            <c:idx val="2"/>
            <c:spPr>
              <a:solidFill>
                <a:srgbClr val="196B24"/>
              </a:solidFill>
              <a:ln w="0">
                <a:noFill/>
              </a:ln>
            </c:spPr>
          </c:dPt>
          <c:dPt>
            <c:idx val="3"/>
            <c:spPr>
              <a:solidFill>
                <a:srgbClr val="0F9ED5"/>
              </a:solidFill>
              <a:ln w="0">
                <a:noFill/>
              </a:ln>
            </c:spPr>
          </c:dPt>
          <c:dPt>
            <c:idx val="4"/>
            <c:spPr>
              <a:solidFill>
                <a:srgbClr val="A02B93"/>
              </a:solidFill>
              <a:ln w="0">
                <a:noFill/>
              </a:ln>
            </c:spPr>
          </c:dPt>
          <c:dPt>
            <c:idx val="5"/>
            <c:spPr>
              <a:solidFill>
                <a:srgbClr val="4EA72E"/>
              </a:solidFill>
              <a:ln w="0">
                <a:noFill/>
              </a:ln>
            </c:spPr>
          </c:dPt>
          <c:dLbls>
            <c:dLbl>
              <c:idx val="0"/>
              <c:txPr>
                <a:bodyPr wrap="square"/>
                <a:lstStyle/>
                <a:p>
                  <a:pPr>
                    <a:defRPr sz="900" b="1" u="none" strike="noStrike">
                      <a:solidFill>
                        <a:schemeClr val="bg1"/>
                      </a:solidFill>
                      <a:uFillTx/>
                      <a:latin typeface="Aptos Narrow"/>
                    </a:defRPr>
                  </a:pPr>
                </a:p>
              </c:txPr>
              <c:dLblPos val="inEnd"/>
              <c:showLegendKey val="0"/>
              <c:showVal val="0"/>
              <c:showCatName val="0"/>
              <c:showSerName val="0"/>
              <c:showPercent val="1"/>
              <c:separator>
</c:separator>
            </c:dLbl>
            <c:dLbl>
              <c:idx val="1"/>
              <c:txPr>
                <a:bodyPr wrap="square"/>
                <a:lstStyle/>
                <a:p>
                  <a:pPr>
                    <a:defRPr sz="900" b="1" u="none" strike="noStrike">
                      <a:solidFill>
                        <a:schemeClr val="bg1"/>
                      </a:solidFill>
                      <a:uFillTx/>
                      <a:latin typeface="Aptos Narrow"/>
                    </a:defRPr>
                  </a:pPr>
                </a:p>
              </c:txPr>
              <c:dLblPos val="inEnd"/>
              <c:showLegendKey val="0"/>
              <c:showVal val="0"/>
              <c:showCatName val="0"/>
              <c:showSerName val="0"/>
              <c:showPercent val="1"/>
              <c:separator>
</c:separator>
            </c:dLbl>
            <c:dLbl>
              <c:idx val="2"/>
              <c:txPr>
                <a:bodyPr wrap="square"/>
                <a:lstStyle/>
                <a:p>
                  <a:pPr>
                    <a:defRPr sz="900" b="1" u="none" strike="noStrike">
                      <a:solidFill>
                        <a:schemeClr val="bg1"/>
                      </a:solidFill>
                      <a:uFillTx/>
                      <a:latin typeface="Aptos Narrow"/>
                    </a:defRPr>
                  </a:pPr>
                </a:p>
              </c:txPr>
              <c:dLblPos val="inEnd"/>
              <c:showLegendKey val="0"/>
              <c:showVal val="0"/>
              <c:showCatName val="0"/>
              <c:showSerName val="0"/>
              <c:showPercent val="1"/>
              <c:separator>
</c:separator>
            </c:dLbl>
            <c:dLbl>
              <c:idx val="3"/>
              <c:txPr>
                <a:bodyPr wrap="square"/>
                <a:lstStyle/>
                <a:p>
                  <a:pPr>
                    <a:defRPr sz="900" b="1" u="none" strike="noStrike">
                      <a:solidFill>
                        <a:schemeClr val="bg1"/>
                      </a:solidFill>
                      <a:uFillTx/>
                      <a:latin typeface="Aptos Narrow"/>
                    </a:defRPr>
                  </a:pPr>
                </a:p>
              </c:txPr>
              <c:dLblPos val="inEnd"/>
              <c:showLegendKey val="0"/>
              <c:showVal val="0"/>
              <c:showCatName val="0"/>
              <c:showSerName val="0"/>
              <c:showPercent val="1"/>
              <c:separator>
</c:separator>
            </c:dLbl>
            <c:dLbl>
              <c:idx val="4"/>
              <c:txPr>
                <a:bodyPr wrap="square"/>
                <a:lstStyle/>
                <a:p>
                  <a:pPr>
                    <a:defRPr sz="900" b="1" u="none" strike="noStrike">
                      <a:solidFill>
                        <a:schemeClr val="bg1"/>
                      </a:solidFill>
                      <a:uFillTx/>
                      <a:latin typeface="Aptos Narrow"/>
                    </a:defRPr>
                  </a:pPr>
                </a:p>
              </c:txPr>
              <c:dLblPos val="inEnd"/>
              <c:showLegendKey val="0"/>
              <c:showVal val="0"/>
              <c:showCatName val="0"/>
              <c:showSerName val="0"/>
              <c:showPercent val="1"/>
              <c:separator>
</c:separator>
            </c:dLbl>
            <c:dLbl>
              <c:idx val="5"/>
              <c:txPr>
                <a:bodyPr wrap="square"/>
                <a:lstStyle/>
                <a:p>
                  <a:pPr>
                    <a:defRPr sz="900" b="1" u="none" strike="noStrike">
                      <a:solidFill>
                        <a:schemeClr val="bg1"/>
                      </a:solidFill>
                      <a:uFillTx/>
                      <a:latin typeface="Aptos Narrow"/>
                    </a:defRPr>
                  </a:pPr>
                </a:p>
              </c:txPr>
              <c:dLblPos val="inEnd"/>
              <c:showLegendKey val="0"/>
              <c:showVal val="0"/>
              <c:showCatName val="0"/>
              <c:showSerName val="0"/>
              <c:showPercent val="1"/>
              <c:separator>
</c:separator>
            </c:dLbl>
            <c:txPr>
              <a:bodyPr wrap="square"/>
              <a:lstStyle/>
              <a:p>
                <a:pPr>
                  <a:defRPr sz="900" b="1" u="none" strike="noStrike">
                    <a:solidFill>
                      <a:schemeClr val="bg1"/>
                    </a:solidFill>
                    <a:uFillTx/>
                    <a:latin typeface="Aptos Narrow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eparator>
</c:separator>
            <c:showLeaderLines val="1"/>
            <c:leaderLines>
              <c:spPr>
                <a:ln w="9360">
                  <a:solidFill>
                    <a:schemeClr val="dk1">
                      <a:lumMod val="35000"/>
                      <a:lumOff val="65000"/>
                    </a:schemeClr>
                  </a:solidFill>
                </a:ln>
              </c:spPr>
            </c:leaderLines>
          </c:dLbls>
          <c:cat>
            <c:strRef>
              <c:f>Sheet1!$W$6:$W$11</c:f>
              <c:strCache>
                <c:ptCount val="6"/>
                <c:pt idx="0">
                  <c:v>Design</c:v>
                </c:pt>
                <c:pt idx="1">
                  <c:v>Dance</c:v>
                </c:pt>
                <c:pt idx="2">
                  <c:v>Education</c:v>
                </c:pt>
                <c:pt idx="3">
                  <c:v>Heritage</c:v>
                </c:pt>
                <c:pt idx="4">
                  <c:v>Music</c:v>
                </c:pt>
                <c:pt idx="5">
                  <c:v>Visual Arts</c:v>
                </c:pt>
              </c:strCache>
            </c:strRef>
          </c:cat>
          <c:val>
            <c:numRef>
              <c:f>Sheet1!$X$6:$X$11</c:f>
              <c:numCache>
                <c:formatCode>General</c:formatCode>
                <c:ptCount val="6"/>
                <c:pt idx="0">
                  <c:v>5</c:v>
                </c:pt>
                <c:pt idx="1">
                  <c:v>1</c:v>
                </c:pt>
                <c:pt idx="2">
                  <c:v>5</c:v>
                </c:pt>
                <c:pt idx="3">
                  <c:v>5</c:v>
                </c:pt>
                <c:pt idx="4">
                  <c:v>4</c:v>
                </c:pt>
                <c:pt idx="5">
                  <c:v>2</c:v>
                </c:pt>
              </c:numCache>
            </c:numRef>
          </c:val>
        </c:ser>
        <c:firstSliceAng val="0"/>
      </c:pieChart>
      <c:spPr>
        <a:noFill/>
        <a:ln w="0">
          <a:noFill/>
        </a:ln>
      </c:spPr>
    </c:plotArea>
    <c:legend>
      <c:legendPos val="b"/>
      <c:overlay val="0"/>
      <c:spPr>
        <a:solidFill>
          <a:srgbClr val="FFFFFF">
            <a:alpha val="78000"/>
          </a:srgbClr>
        </a:solidFill>
        <a:ln w="0">
          <a:noFill/>
        </a:ln>
      </c:spPr>
      <c:txPr>
        <a:bodyPr/>
        <a:lstStyle/>
        <a:p>
          <a:pPr>
            <a:defRPr sz="900" b="0" u="none" strike="noStrike">
              <a:solidFill>
                <a:schemeClr val="tx1">
                  <a:lumMod val="65000"/>
                  <a:lumOff val="35000"/>
                </a:schemeClr>
              </a:solidFill>
              <a:uFillTx/>
              <a:latin typeface="Aptos Narrow"/>
            </a:defRPr>
          </a:pPr>
        </a:p>
      </c:txPr>
    </c:legend>
    <c:plotVisOnly val="1"/>
    <c:dispBlanksAs val="gap"/>
  </c:chart>
  <c:spPr>
    <a:pattFill prst="ltDnDiag">
      <a:fgClr>
        <a:srgbClr val="F2F2F2"/>
      </a:fgClr>
      <a:bgClr>
        <a:srgbClr val="FFFFFF"/>
      </a:bgClr>
    </a:pattFill>
    <a:ln w="9360">
      <a:solidFill>
        <a:schemeClr val="dk1">
          <a:lumMod val="15000"/>
          <a:lumOff val="85000"/>
        </a:schemeClr>
      </a:solidFill>
      <a:round/>
    </a:ln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style val="2"/>
  <c:chart>
    <c:title>
      <c:tx>
        <c:rich>
          <a:bodyPr rot="0"/>
          <a:lstStyle/>
          <a:p>
            <a:pPr>
              <a:defRPr sz="1300" b="0" u="none" strike="noStrike">
                <a:uFillTx/>
                <a:latin typeface="Arial"/>
              </a:defRPr>
            </a:pPr>
            <a:r>
              <a:rPr lang="nl-NL" sz="1400" b="0" u="none" strike="noStrike">
                <a:solidFill>
                  <a:schemeClr val="tx1">
                    <a:lumMod val="65000"/>
                    <a:lumOff val="35000"/>
                  </a:schemeClr>
                </a:solidFill>
                <a:uFillTx/>
                <a:latin typeface="Aptos Narrow"/>
              </a:rPr>
              <a:t>Ranking</a:t>
            </a:r>
            <a:r>
              <a:rPr lang="nl-NL" sz="1400" b="0" u="none" strike="noStrike">
                <a:solidFill>
                  <a:schemeClr val="tx1">
                    <a:lumMod val="65000"/>
                    <a:lumOff val="35000"/>
                  </a:schemeClr>
                </a:solidFill>
                <a:uFillTx/>
                <a:latin typeface="Aptos Narrow"/>
              </a:rPr>
              <a:t> of projects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tx>
            <c:strRef>
              <c:f>Sheet1!$N$5</c:f>
              <c:strCache>
                <c:ptCount val="1"/>
                <c:pt idx="0">
                  <c:v>Weighted average</c:v>
                </c:pt>
              </c:strCache>
            </c:strRef>
          </c:tx>
          <c:spPr>
            <a:solidFill>
              <a:srgbClr val="156082"/>
            </a:solidFill>
            <a:ln w="12600">
              <a:noFill/>
            </a:ln>
          </c:spPr>
          <c:invertIfNegative val="0"/>
          <c:dLbls>
            <c:txPr>
              <a:bodyPr wrap="square"/>
              <a:lstStyle/>
              <a:p>
                <a:pPr>
                  <a:defRPr sz="1000" b="0" u="none" strike="noStrike">
                    <a:solidFill>
                      <a:srgbClr val="000000"/>
                    </a:solidFill>
                    <a:uFillTx/>
                    <a:latin typeface="Aptos Narrow"/>
                  </a:defRPr>
                </a:pPr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Sheet1!$C$6:$C$23</c:f>
              <c:strCache>
                <c:ptCount val="18"/>
                <c:pt idx="0">
                  <c:v>yourAmazingProject10</c:v>
                </c:pt>
                <c:pt idx="1">
                  <c:v>yourAmazingProject6</c:v>
                </c:pt>
                <c:pt idx="2">
                  <c:v>yourAmazingProject13</c:v>
                </c:pt>
                <c:pt idx="3">
                  <c:v>yourAmazingProject1</c:v>
                </c:pt>
                <c:pt idx="4">
                  <c:v>yourAmazingProject2</c:v>
                </c:pt>
                <c:pt idx="5">
                  <c:v>yourAmazingProject18</c:v>
                </c:pt>
                <c:pt idx="6">
                  <c:v>yourAmazingProject15</c:v>
                </c:pt>
                <c:pt idx="7">
                  <c:v>yourAmazingProject14</c:v>
                </c:pt>
                <c:pt idx="8">
                  <c:v>yourAmazingProject7</c:v>
                </c:pt>
                <c:pt idx="9">
                  <c:v>yourAmazingProject12</c:v>
                </c:pt>
                <c:pt idx="10">
                  <c:v>yourAmazingProject17</c:v>
                </c:pt>
                <c:pt idx="11">
                  <c:v>yourAmazingProject5</c:v>
                </c:pt>
                <c:pt idx="12">
                  <c:v>yourAmazingProject3</c:v>
                </c:pt>
                <c:pt idx="13">
                  <c:v>yourAmazingProject4</c:v>
                </c:pt>
                <c:pt idx="14">
                  <c:v>yourAmazingProject11</c:v>
                </c:pt>
                <c:pt idx="15">
                  <c:v>yourAmazingProject16</c:v>
                </c:pt>
                <c:pt idx="16">
                  <c:v>yourAmazingProject9</c:v>
                </c:pt>
                <c:pt idx="17">
                  <c:v>yourAmazingProject8</c:v>
                </c:pt>
              </c:strCache>
            </c:strRef>
          </c:cat>
          <c:val>
            <c:numRef>
              <c:f>Sheet1!$N$6:$N$23</c:f>
              <c:numCache>
                <c:formatCode>0.00</c:formatCode>
                <c:ptCount val="18"/>
                <c:pt idx="0">
                  <c:v>0.655555555555556</c:v>
                </c:pt>
                <c:pt idx="1">
                  <c:v>0.522222222222222</c:v>
                </c:pt>
                <c:pt idx="2">
                  <c:v>0.522222222222222</c:v>
                </c:pt>
                <c:pt idx="3">
                  <c:v>0.5</c:v>
                </c:pt>
                <c:pt idx="4">
                  <c:v>0.488888888888889</c:v>
                </c:pt>
                <c:pt idx="5">
                  <c:v>0.488888888888889</c:v>
                </c:pt>
                <c:pt idx="6">
                  <c:v>0.477777777777778</c:v>
                </c:pt>
                <c:pt idx="7">
                  <c:v>0.444444444444444</c:v>
                </c:pt>
                <c:pt idx="8">
                  <c:v>0.422222222222222</c:v>
                </c:pt>
                <c:pt idx="9">
                  <c:v>0.333333333333333</c:v>
                </c:pt>
                <c:pt idx="10">
                  <c:v>0.333333333333333</c:v>
                </c:pt>
                <c:pt idx="11">
                  <c:v>0.2</c:v>
                </c:pt>
                <c:pt idx="12">
                  <c:v>0.177777777777778</c:v>
                </c:pt>
                <c:pt idx="13">
                  <c:v>0.177777777777778</c:v>
                </c:pt>
                <c:pt idx="14">
                  <c:v>0.177777777777778</c:v>
                </c:pt>
                <c:pt idx="15">
                  <c:v>0.177777777777778</c:v>
                </c:pt>
                <c:pt idx="16">
                  <c:v>0.133333333333333</c:v>
                </c:pt>
                <c:pt idx="17">
                  <c:v>0.0666666666666667</c:v>
                </c:pt>
              </c:numCache>
            </c:numRef>
          </c:val>
        </c:ser>
        <c:gapWidth val="219"/>
        <c:overlap val="-27"/>
        <c:axId val="90881347"/>
        <c:axId val="18174202"/>
      </c:barChart>
      <c:catAx>
        <c:axId val="90881347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chemeClr val="dk1">
                <a:lumMod val="15000"/>
                <a:lumOff val="85000"/>
              </a:schemeClr>
            </a:solidFill>
            <a:round/>
          </a:ln>
        </c:spPr>
        <c:txPr>
          <a:bodyPr/>
          <a:lstStyle/>
          <a:p>
            <a:pPr>
              <a:defRPr sz="900" b="0" u="none" strike="noStrike">
                <a:solidFill>
                  <a:schemeClr val="tx1">
                    <a:lumMod val="65000"/>
                    <a:lumOff val="35000"/>
                  </a:schemeClr>
                </a:solidFill>
                <a:uFillTx/>
                <a:latin typeface="Aptos Narrow"/>
              </a:defRPr>
            </a:pPr>
          </a:p>
        </c:txPr>
        <c:crossAx val="18174202"/>
        <c:crosses val="autoZero"/>
        <c:auto val="1"/>
        <c:lblAlgn val="ctr"/>
        <c:lblOffset val="100"/>
        <c:noMultiLvlLbl val="0"/>
      </c:catAx>
      <c:valAx>
        <c:axId val="18174202"/>
        <c:scaling>
          <c:orientation val="minMax"/>
        </c:scaling>
        <c:delete val="0"/>
        <c:axPos val="l"/>
        <c:majorGridlines>
          <c:spPr>
            <a:ln w="9360">
              <a:solidFill>
                <a:schemeClr val="dk1">
                  <a:lumMod val="15000"/>
                  <a:lumOff val="85000"/>
                </a:schemeClr>
              </a:solidFill>
              <a:round/>
            </a:ln>
          </c:spPr>
        </c:majorGridlines>
        <c:numFmt formatCode="0.00" sourceLinked="0"/>
        <c:majorTickMark val="none"/>
        <c:minorTickMark val="none"/>
        <c:tickLblPos val="nextTo"/>
        <c:spPr>
          <a:ln w="12600">
            <a:noFill/>
          </a:ln>
        </c:spPr>
        <c:txPr>
          <a:bodyPr/>
          <a:lstStyle/>
          <a:p>
            <a:pPr>
              <a:defRPr sz="900" b="0" u="none" strike="noStrike">
                <a:solidFill>
                  <a:schemeClr val="tx1">
                    <a:lumMod val="65000"/>
                    <a:lumOff val="35000"/>
                  </a:schemeClr>
                </a:solidFill>
                <a:uFillTx/>
                <a:latin typeface="Aptos Narrow"/>
              </a:defRPr>
            </a:pPr>
          </a:p>
        </c:txPr>
        <c:crossAx val="90881347"/>
        <c:crosses val="autoZero"/>
        <c:crossBetween val="between"/>
      </c:valAx>
      <c:spPr>
        <a:noFill/>
        <a:ln w="0">
          <a:noFill/>
        </a:ln>
      </c:spPr>
    </c:plotArea>
    <c:plotVisOnly val="1"/>
    <c:dispBlanksAs val="gap"/>
  </c:chart>
  <c:spPr>
    <a:solidFill>
      <a:srgbClr val="FFFFFF"/>
    </a:solidFill>
    <a:ln w="9360">
      <a:solidFill>
        <a:schemeClr val="dk1">
          <a:lumMod val="15000"/>
          <a:lumOff val="85000"/>
        </a:schemeClr>
      </a:solidFill>
      <a:round/>
    </a:ln>
  </c:sp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style val="2"/>
  <c:chart>
    <c:title>
      <c:tx>
        <c:rich>
          <a:bodyPr rot="0"/>
          <a:lstStyle/>
          <a:p>
            <a:pPr>
              <a:defRPr sz="1300" b="0" u="none" strike="noStrike">
                <a:uFillTx/>
                <a:latin typeface="Arial"/>
              </a:defRPr>
            </a:pPr>
            <a:r>
              <a:rPr lang="nl-NL" sz="1400" b="0" u="none" strike="noStrike">
                <a:solidFill>
                  <a:schemeClr val="tx1">
                    <a:lumMod val="65000"/>
                    <a:lumOff val="35000"/>
                  </a:schemeClr>
                </a:solidFill>
                <a:uFillTx/>
                <a:latin typeface="Aptos Narrow"/>
              </a:rPr>
              <a:t>Projects</a:t>
            </a:r>
            <a:r>
              <a:rPr lang="nl-NL" sz="1400" b="0" u="none" strike="noStrike">
                <a:solidFill>
                  <a:schemeClr val="tx1">
                    <a:lumMod val="65000"/>
                    <a:lumOff val="35000"/>
                  </a:schemeClr>
                </a:solidFill>
                <a:uFillTx/>
                <a:latin typeface="Aptos Narrow"/>
              </a:rPr>
              <a:t> per discipline</a:t>
            </a:r>
          </a:p>
        </c:rich>
      </c:tx>
      <c:layout>
        <c:manualLayout>
          <c:xMode val="edge"/>
          <c:yMode val="edge"/>
          <c:x val="0.417445482866044"/>
          <c:y val="0.0231969070790561"/>
        </c:manualLayout>
      </c:layout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spPr>
            <a:solidFill>
              <a:srgbClr val="156082"/>
            </a:solidFill>
            <a:ln w="12600">
              <a:noFill/>
            </a:ln>
          </c:spPr>
          <c:invertIfNegative val="0"/>
          <c:dLbls>
            <c:txPr>
              <a:bodyPr wrap="square"/>
              <a:lstStyle/>
              <a:p>
                <a:pPr>
                  <a:defRPr sz="1000" b="0" u="none" strike="noStrike">
                    <a:solidFill>
                      <a:srgbClr val="000000"/>
                    </a:solidFill>
                    <a:uFillTx/>
                    <a:latin typeface="Aptos Narrow"/>
                  </a:defRPr>
                </a:pPr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Sheet1!$W$7:$W$11</c:f>
              <c:strCache>
                <c:ptCount val="5"/>
                <c:pt idx="0">
                  <c:v>Dance</c:v>
                </c:pt>
                <c:pt idx="1">
                  <c:v>Education</c:v>
                </c:pt>
                <c:pt idx="2">
                  <c:v>Heritage</c:v>
                </c:pt>
                <c:pt idx="3">
                  <c:v>Music</c:v>
                </c:pt>
                <c:pt idx="4">
                  <c:v>Visual Arts</c:v>
                </c:pt>
              </c:strCache>
            </c:strRef>
          </c:cat>
          <c:val>
            <c:numRef>
              <c:f>Sheet1!$X$7:$X$11</c:f>
              <c:numCache>
                <c:formatCode>General</c:formatCode>
                <c:ptCount val="5"/>
                <c:pt idx="0">
                  <c:v>1</c:v>
                </c:pt>
                <c:pt idx="1">
                  <c:v>5</c:v>
                </c:pt>
                <c:pt idx="2">
                  <c:v>5</c:v>
                </c:pt>
                <c:pt idx="3">
                  <c:v>4</c:v>
                </c:pt>
                <c:pt idx="4">
                  <c:v>2</c:v>
                </c:pt>
              </c:numCache>
            </c:numRef>
          </c:val>
        </c:ser>
        <c:gapWidth val="219"/>
        <c:overlap val="-27"/>
        <c:axId val="86466386"/>
        <c:axId val="89107277"/>
      </c:barChart>
      <c:catAx>
        <c:axId val="8646638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chemeClr val="dk1">
                <a:lumMod val="15000"/>
                <a:lumOff val="85000"/>
              </a:schemeClr>
            </a:solidFill>
            <a:round/>
          </a:ln>
        </c:spPr>
        <c:txPr>
          <a:bodyPr/>
          <a:lstStyle/>
          <a:p>
            <a:pPr>
              <a:defRPr sz="900" b="0" u="none" strike="noStrike">
                <a:solidFill>
                  <a:schemeClr val="tx1">
                    <a:lumMod val="65000"/>
                    <a:lumOff val="35000"/>
                  </a:schemeClr>
                </a:solidFill>
                <a:uFillTx/>
                <a:latin typeface="Aptos Narrow"/>
              </a:defRPr>
            </a:pPr>
          </a:p>
        </c:txPr>
        <c:crossAx val="89107277"/>
        <c:crosses val="autoZero"/>
        <c:auto val="1"/>
        <c:lblAlgn val="ctr"/>
        <c:lblOffset val="100"/>
        <c:noMultiLvlLbl val="0"/>
      </c:catAx>
      <c:valAx>
        <c:axId val="89107277"/>
        <c:scaling>
          <c:orientation val="minMax"/>
        </c:scaling>
        <c:delete val="0"/>
        <c:axPos val="l"/>
        <c:majorGridlines>
          <c:spPr>
            <a:ln w="9360">
              <a:solidFill>
                <a:schemeClr val="dk1">
                  <a:lumMod val="15000"/>
                  <a:lumOff val="85000"/>
                </a:schemeClr>
              </a:solidFill>
              <a:round/>
            </a:ln>
          </c:spPr>
        </c:majorGridlines>
        <c:numFmt formatCode="General" sourceLinked="0"/>
        <c:majorTickMark val="none"/>
        <c:minorTickMark val="none"/>
        <c:tickLblPos val="nextTo"/>
        <c:spPr>
          <a:ln w="12600">
            <a:noFill/>
          </a:ln>
        </c:spPr>
        <c:txPr>
          <a:bodyPr/>
          <a:lstStyle/>
          <a:p>
            <a:pPr>
              <a:defRPr sz="900" b="0" u="none" strike="noStrike">
                <a:solidFill>
                  <a:schemeClr val="tx1">
                    <a:lumMod val="65000"/>
                    <a:lumOff val="35000"/>
                  </a:schemeClr>
                </a:solidFill>
                <a:uFillTx/>
                <a:latin typeface="Aptos Narrow"/>
              </a:defRPr>
            </a:pPr>
          </a:p>
        </c:txPr>
        <c:crossAx val="86466386"/>
        <c:crosses val="autoZero"/>
        <c:crossBetween val="between"/>
      </c:valAx>
      <c:spPr>
        <a:noFill/>
        <a:ln w="0">
          <a:noFill/>
        </a:ln>
      </c:spPr>
    </c:plotArea>
    <c:plotVisOnly val="1"/>
    <c:dispBlanksAs val="gap"/>
  </c:chart>
  <c:spPr>
    <a:solidFill>
      <a:srgbClr val="FFFFFF"/>
    </a:solidFill>
    <a:ln w="9360">
      <a:solidFill>
        <a:schemeClr val="dk1">
          <a:lumMod val="15000"/>
          <a:lumOff val="85000"/>
        </a:schemeClr>
      </a:solidFill>
      <a:round/>
    </a:ln>
  </c:spPr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</cs:colorStyle>
</file>

<file path=xl/charts/colors2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</cs:colorStyle>
</file>

<file path=xl/charts/style1.xml><?xml version="1.0" encoding="utf-8"?>
<cs:chartStyle xmlns:cs="http://schemas.microsoft.com/office/drawing/2012/chartStyle" xmlns:a="http://schemas.openxmlformats.org/drawingml/2006/main" id="419">
  <cs:axisTitle>
    <cs:lnRef idx="0"/>
    <cs:lineWidthScale>1</cs:lineWidthScale>
    <cs:fillRef idx="0"/>
    <cs:effectRef idx="0"/>
    <cs:fontRef idx="minor">
      <a:schemeClr val="dk1">
        <a:lumMod val="65000"/>
        <a:lumOff val="35000"/>
      </a:schemeClr>
    </cs:fontRef>
    <a:defRPr sz="1000" b="0" u="none" strike="noStrike">
      <a:uFillTx/>
    </a:defRPr>
  </cs:axisTitle>
  <cs:categoryAxis>
    <cs:lnRef idx="0"/>
    <cs:fillRef idx="0"/>
    <cs:effectRef idx="0"/>
    <cs:fontRef idx="minor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chartArea>
  <cs:dataLabel>
    <cs:lnRef idx="0"/>
    <cs:fillRef idx="0"/>
    <cs:effectRef idx="0"/>
    <cs:fontRef idx="minor"/>
  </cs:dataLabel>
  <cs:dataPoint>
    <cs:lnRef idx="0"/>
    <cs:fillRef idx="0">
      <cs:styleClr val="auto"/>
    </cs:fillRef>
    <cs:effectRef idx="0"/>
    <cs:fontRef idx="minor">
      <cs:schemeClr val="tx1"/>
    </cs:fontRef>
    <cs:spPr>
      <a:solidFill>
        <a:schemeClr val="phClr"/>
      </a:solidFill>
    </cs:spPr>
  </cs:dataPoint>
  <cs:dataPoint3D>
    <cs:lnRef idx="0"/>
    <cs:fillRef idx="0"/>
    <cs:effectRef idx="0"/>
    <cs:fontRef idx="minor"/>
  </cs:dataPoint3D>
  <cs:dataPointLine>
    <cs:lnRef idx="0"/>
    <cs:fillRef idx="0"/>
    <cs:effectRef idx="0"/>
    <cs:fontRef idx="minor"/>
  </cs:dataPointLine>
  <cs:dataPointMarker>
    <cs:lnRef idx="0"/>
    <cs:fillRef idx="0"/>
    <cs:effectRef idx="0"/>
    <cs:fontRef idx="minor"/>
  </cs:dataPointMarker>
  <cs:dataPointMarkerLayout>
    <cs:lnRef idx="0"/>
    <cs:fillRef idx="0"/>
    <cs:effectRef idx="0"/>
    <cs:fontRef idx="minor"/>
  </cs:dataPointMarkerLayout>
  <cs:dataPointWireframe>
    <cs:lnRef idx="0"/>
    <cs:fillRef idx="0"/>
    <cs:effectRef idx="0"/>
    <cs:fontRef idx="minor"/>
  </cs:dataPointWireframe>
  <cs:dataTable>
    <cs:lnRef idx="0"/>
    <cs:fillRef idx="0"/>
    <cs:effectRef idx="0"/>
    <cs:fontRef idx="minor"/>
  </cs:dataTable>
  <cs:downBar>
    <cs:lnRef idx="0"/>
    <cs:fillRef idx="0"/>
    <cs:effectRef idx="0"/>
    <cs:fontRef idx="minor"/>
  </cs:downBar>
  <cs:dropLine>
    <cs:lnRef idx="0"/>
    <cs:fillRef idx="0"/>
    <cs:effectRef idx="0"/>
    <cs:fontRef idx="minor"/>
  </cs:dropLine>
  <cs:errorBar>
    <cs:lnRef idx="0"/>
    <cs:fillRef idx="0"/>
    <cs:effectRef idx="0"/>
    <cs:fontRef idx="minor"/>
  </cs:errorBar>
  <cs:floor>
    <cs:lnRef idx="0"/>
    <cs:fillRef idx="0"/>
    <cs:effectRef idx="0"/>
    <cs:fontRef idx="minor"/>
  </cs:floor>
  <cs:gridlineMajor>
    <cs:lnRef idx="0"/>
    <cs:fillRef idx="0"/>
    <cs:effectRef idx="0"/>
    <cs:fontRef idx="minor"/>
  </cs:gridlineMajor>
  <cs:gridlineMinor>
    <cs:lnRef idx="0"/>
    <cs:fillRef idx="0"/>
    <cs:effectRef idx="0"/>
    <cs:fontRef idx="minor"/>
  </cs:gridlineMinor>
  <cs:hiLoLine>
    <cs:lnRef idx="0"/>
    <cs:fillRef idx="0"/>
    <cs:effectRef idx="0"/>
    <cs:fontRef idx="minor"/>
  </cs:hiLoLine>
  <cs:leaderLine>
    <cs:lnRef idx="0"/>
    <cs:fillRef idx="0"/>
    <cs:effectRef idx="0"/>
    <cs:fontRef idx="minor"/>
  </cs:leaderLine>
  <cs:legend>
    <cs:lnRef idx="0"/>
    <cs:fillRef idx="0"/>
    <cs:effectRef idx="0"/>
    <cs:fontRef idx="minor"/>
  </cs:legend>
  <cs:plotArea>
    <cs:lnRef idx="0"/>
    <cs:fillRef idx="0"/>
    <cs:effectRef idx="0"/>
    <cs:fontRef idx="minor"/>
  </cs:plotArea>
  <cs:plotArea3D>
    <cs:lnRef idx="0"/>
    <cs:fillRef idx="0"/>
    <cs:effectRef idx="0"/>
    <cs:fontRef idx="minor"/>
  </cs:plotArea3D>
  <cs:seriesAxis>
    <cs:lnRef idx="0"/>
    <cs:fillRef idx="0"/>
    <cs:effectRef idx="0"/>
    <cs:fontRef idx="minor"/>
  </cs:seriesAxis>
  <cs:seriesLine>
    <cs:lnRef idx="0"/>
    <cs:fillRef idx="0"/>
    <cs:effectRef idx="0"/>
    <cs:fontRef idx="minor"/>
  </cs:seriesLine>
  <cs:title>
    <cs:lnRef idx="0"/>
    <cs:fillRef idx="0"/>
    <cs:effectRef idx="0"/>
    <cs:fontRef idx="minor"/>
  </cs:title>
  <cs:trendline>
    <cs:lnRef idx="0"/>
    <cs:fillRef idx="0"/>
    <cs:effectRef idx="0"/>
    <cs:fontRef idx="minor"/>
  </cs:trendline>
  <cs:trendlineLabel>
    <cs:lnRef idx="0"/>
    <cs:fillRef idx="0"/>
    <cs:effectRef idx="0"/>
    <cs:fontRef idx="minor"/>
  </cs:trendlineLabel>
  <cs:upBar>
    <cs:lnRef idx="0"/>
    <cs:fillRef idx="0"/>
    <cs:effectRef idx="0"/>
    <cs:fontRef idx="minor"/>
  </cs:upBar>
  <cs:valueAxis>
    <cs:lnRef idx="0"/>
    <cs:fillRef idx="0"/>
    <cs:effectRef idx="0"/>
    <cs:fontRef idx="minor"/>
  </cs:valueAxis>
  <cs:wall>
    <cs:lnRef idx="0"/>
    <cs:fillRef idx="0"/>
    <cs:effectRef idx="0"/>
    <cs:fontRef idx="minor"/>
  </cs:wall>
</cs:chartStyle>
</file>

<file path=xl/charts/style2.xml><?xml version="1.0" encoding="utf-8"?>
<cs:chartStyle xmlns:cs="http://schemas.microsoft.com/office/drawing/2012/chartStyle" xmlns:a="http://schemas.openxmlformats.org/drawingml/2006/main" id="419">
  <cs:axisTitle>
    <cs:lnRef idx="0"/>
    <cs:lineWidthScale>1</cs:lineWidthScale>
    <cs:fillRef idx="0"/>
    <cs:effectRef idx="0"/>
    <cs:fontRef idx="minor">
      <a:schemeClr val="dk1">
        <a:lumMod val="65000"/>
        <a:lumOff val="35000"/>
      </a:schemeClr>
    </cs:fontRef>
    <a:defRPr sz="1000" b="0" u="none" strike="noStrike">
      <a:uFillTx/>
    </a:defRPr>
  </cs:axisTitle>
  <cs:categoryAxis>
    <cs:lnRef idx="0"/>
    <cs:fillRef idx="0"/>
    <cs:effectRef idx="0"/>
    <cs:fontRef idx="minor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chartArea>
  <cs:dataLabel>
    <cs:lnRef idx="0"/>
    <cs:fillRef idx="0"/>
    <cs:effectRef idx="0"/>
    <cs:fontRef idx="minor"/>
  </cs:dataLabel>
  <cs:dataPoint>
    <cs:lnRef idx="0"/>
    <cs:fillRef idx="0">
      <cs:styleClr val="auto"/>
    </cs:fillRef>
    <cs:effectRef idx="0"/>
    <cs:fontRef idx="minor">
      <cs:schemeClr val="tx1"/>
    </cs:fontRef>
    <cs:spPr>
      <a:solidFill>
        <a:schemeClr val="phClr"/>
      </a:solidFill>
    </cs:spPr>
  </cs:dataPoint>
  <cs:dataPoint3D>
    <cs:lnRef idx="0"/>
    <cs:fillRef idx="0"/>
    <cs:effectRef idx="0"/>
    <cs:fontRef idx="minor"/>
  </cs:dataPoint3D>
  <cs:dataPointLine>
    <cs:lnRef idx="0"/>
    <cs:fillRef idx="0"/>
    <cs:effectRef idx="0"/>
    <cs:fontRef idx="minor"/>
  </cs:dataPointLine>
  <cs:dataPointMarker>
    <cs:lnRef idx="0"/>
    <cs:fillRef idx="0"/>
    <cs:effectRef idx="0"/>
    <cs:fontRef idx="minor"/>
  </cs:dataPointMarker>
  <cs:dataPointMarkerLayout>
    <cs:lnRef idx="0"/>
    <cs:fillRef idx="0"/>
    <cs:effectRef idx="0"/>
    <cs:fontRef idx="minor"/>
  </cs:dataPointMarkerLayout>
  <cs:dataPointWireframe>
    <cs:lnRef idx="0"/>
    <cs:fillRef idx="0"/>
    <cs:effectRef idx="0"/>
    <cs:fontRef idx="minor"/>
  </cs:dataPointWireframe>
  <cs:dataTable>
    <cs:lnRef idx="0"/>
    <cs:fillRef idx="0"/>
    <cs:effectRef idx="0"/>
    <cs:fontRef idx="minor"/>
  </cs:dataTable>
  <cs:downBar>
    <cs:lnRef idx="0"/>
    <cs:fillRef idx="0"/>
    <cs:effectRef idx="0"/>
    <cs:fontRef idx="minor"/>
  </cs:downBar>
  <cs:dropLine>
    <cs:lnRef idx="0"/>
    <cs:fillRef idx="0"/>
    <cs:effectRef idx="0"/>
    <cs:fontRef idx="minor"/>
  </cs:dropLine>
  <cs:errorBar>
    <cs:lnRef idx="0"/>
    <cs:fillRef idx="0"/>
    <cs:effectRef idx="0"/>
    <cs:fontRef idx="minor"/>
  </cs:errorBar>
  <cs:floor>
    <cs:lnRef idx="0"/>
    <cs:fillRef idx="0"/>
    <cs:effectRef idx="0"/>
    <cs:fontRef idx="minor"/>
  </cs:floor>
  <cs:gridlineMajor>
    <cs:lnRef idx="0"/>
    <cs:fillRef idx="0"/>
    <cs:effectRef idx="0"/>
    <cs:fontRef idx="minor"/>
  </cs:gridlineMajor>
  <cs:gridlineMinor>
    <cs:lnRef idx="0"/>
    <cs:fillRef idx="0"/>
    <cs:effectRef idx="0"/>
    <cs:fontRef idx="minor"/>
  </cs:gridlineMinor>
  <cs:hiLoLine>
    <cs:lnRef idx="0"/>
    <cs:fillRef idx="0"/>
    <cs:effectRef idx="0"/>
    <cs:fontRef idx="minor"/>
  </cs:hiLoLine>
  <cs:leaderLine>
    <cs:lnRef idx="0"/>
    <cs:fillRef idx="0"/>
    <cs:effectRef idx="0"/>
    <cs:fontRef idx="minor"/>
  </cs:leaderLine>
  <cs:legend>
    <cs:lnRef idx="0"/>
    <cs:fillRef idx="0"/>
    <cs:effectRef idx="0"/>
    <cs:fontRef idx="minor"/>
  </cs:legend>
  <cs:plotArea>
    <cs:lnRef idx="0"/>
    <cs:fillRef idx="0"/>
    <cs:effectRef idx="0"/>
    <cs:fontRef idx="minor"/>
  </cs:plotArea>
  <cs:plotArea3D>
    <cs:lnRef idx="0"/>
    <cs:fillRef idx="0"/>
    <cs:effectRef idx="0"/>
    <cs:fontRef idx="minor"/>
  </cs:plotArea3D>
  <cs:seriesAxis>
    <cs:lnRef idx="0"/>
    <cs:fillRef idx="0"/>
    <cs:effectRef idx="0"/>
    <cs:fontRef idx="minor"/>
  </cs:seriesAxis>
  <cs:seriesLine>
    <cs:lnRef idx="0"/>
    <cs:fillRef idx="0"/>
    <cs:effectRef idx="0"/>
    <cs:fontRef idx="minor"/>
  </cs:seriesLine>
  <cs:title>
    <cs:lnRef idx="0"/>
    <cs:fillRef idx="0"/>
    <cs:effectRef idx="0"/>
    <cs:fontRef idx="minor"/>
  </cs:title>
  <cs:trendline>
    <cs:lnRef idx="0"/>
    <cs:fillRef idx="0"/>
    <cs:effectRef idx="0"/>
    <cs:fontRef idx="minor"/>
  </cs:trendline>
  <cs:trendlineLabel>
    <cs:lnRef idx="0"/>
    <cs:fillRef idx="0"/>
    <cs:effectRef idx="0"/>
    <cs:fontRef idx="minor"/>
  </cs:trendlineLabel>
  <cs:upBar>
    <cs:lnRef idx="0"/>
    <cs:fillRef idx="0"/>
    <cs:effectRef idx="0"/>
    <cs:fontRef idx="minor"/>
  </cs:upBar>
  <cs:valueAxis>
    <cs:lnRef idx="0"/>
    <cs:fillRef idx="0"/>
    <cs:effectRef idx="0"/>
    <cs:fontRef idx="minor"/>
  </cs:valueAxis>
  <cs:wall>
    <cs:lnRef idx="0"/>
    <cs:fillRef idx="0"/>
    <cs:effectRef idx="0"/>
    <cs:fontRef idx="minor"/>
  </cs:wall>
</cs:chartStyle>
</file>

<file path=xl/charts/style3.xml><?xml version="1.0" encoding="utf-8"?>
<cs:chartStyle xmlns:cs="http://schemas.microsoft.com/office/drawing/2012/chartStyle" xmlns:a="http://schemas.openxmlformats.org/drawingml/2006/main" id="419">
  <cs:axisTitle>
    <cs:lnRef idx="0"/>
    <cs:lineWidthScale>1</cs:lineWidthScale>
    <cs:fillRef idx="0"/>
    <cs:effectRef idx="0"/>
    <cs:fontRef idx="minor">
      <a:schemeClr val="dk1">
        <a:lumMod val="65000"/>
        <a:lumOff val="35000"/>
      </a:schemeClr>
    </cs:fontRef>
    <a:defRPr sz="900" b="0" u="none" strike="noStrike">
      <a:uFillTx/>
    </a:defRPr>
  </cs:axisTitle>
  <cs:categoryAxis>
    <cs:lnRef idx="0"/>
    <cs:fillRef idx="0"/>
    <cs:effectRef idx="0"/>
    <cs:fontRef idx="minor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chartArea>
  <cs:dataLabel>
    <cs:lnRef idx="0"/>
    <cs:fillRef idx="0"/>
    <cs:effectRef idx="0"/>
    <cs:fontRef idx="minor"/>
  </cs:dataLabel>
  <cs:dataPoint>
    <cs:lnRef idx="0"/>
    <cs:fillRef idx="0">
      <cs:styleClr val="auto"/>
    </cs:fillRef>
    <cs:effectRef idx="0"/>
    <cs:fontRef idx="minor">
      <cs:schemeClr val="tx1"/>
    </cs:fontRef>
    <cs:spPr>
      <a:solidFill>
        <a:schemeClr val="phClr"/>
      </a:solidFill>
    </cs:spPr>
  </cs:dataPoint>
  <cs:dataPoint3D>
    <cs:lnRef idx="0"/>
    <cs:fillRef idx="0"/>
    <cs:effectRef idx="0"/>
    <cs:fontRef idx="minor"/>
  </cs:dataPoint3D>
  <cs:dataPointLine>
    <cs:lnRef idx="0"/>
    <cs:fillRef idx="0"/>
    <cs:effectRef idx="0"/>
    <cs:fontRef idx="minor"/>
  </cs:dataPointLine>
  <cs:dataPointMarker>
    <cs:lnRef idx="0"/>
    <cs:fillRef idx="0"/>
    <cs:effectRef idx="0"/>
    <cs:fontRef idx="minor"/>
  </cs:dataPointMarker>
  <cs:dataPointMarkerLayout>
    <cs:lnRef idx="0"/>
    <cs:fillRef idx="0"/>
    <cs:effectRef idx="0"/>
    <cs:fontRef idx="minor"/>
  </cs:dataPointMarkerLayout>
  <cs:dataPointWireframe>
    <cs:lnRef idx="0"/>
    <cs:fillRef idx="0"/>
    <cs:effectRef idx="0"/>
    <cs:fontRef idx="minor"/>
  </cs:dataPointWireframe>
  <cs:dataTable>
    <cs:lnRef idx="0"/>
    <cs:fillRef idx="0"/>
    <cs:effectRef idx="0"/>
    <cs:fontRef idx="minor"/>
  </cs:dataTable>
  <cs:downBar>
    <cs:lnRef idx="0"/>
    <cs:fillRef idx="0"/>
    <cs:effectRef idx="0"/>
    <cs:fontRef idx="minor"/>
  </cs:downBar>
  <cs:dropLine>
    <cs:lnRef idx="0"/>
    <cs:fillRef idx="0"/>
    <cs:effectRef idx="0"/>
    <cs:fontRef idx="minor"/>
  </cs:dropLine>
  <cs:errorBar>
    <cs:lnRef idx="0"/>
    <cs:fillRef idx="0"/>
    <cs:effectRef idx="0"/>
    <cs:fontRef idx="minor"/>
  </cs:errorBar>
  <cs:floor>
    <cs:lnRef idx="0"/>
    <cs:fillRef idx="0"/>
    <cs:effectRef idx="0"/>
    <cs:fontRef idx="minor"/>
  </cs:floor>
  <cs:gridlineMajor>
    <cs:lnRef idx="0"/>
    <cs:fillRef idx="0"/>
    <cs:effectRef idx="0"/>
    <cs:fontRef idx="minor"/>
  </cs:gridlineMajor>
  <cs:gridlineMinor>
    <cs:lnRef idx="0"/>
    <cs:fillRef idx="0"/>
    <cs:effectRef idx="0"/>
    <cs:fontRef idx="minor"/>
  </cs:gridlineMinor>
  <cs:hiLoLine>
    <cs:lnRef idx="0"/>
    <cs:fillRef idx="0"/>
    <cs:effectRef idx="0"/>
    <cs:fontRef idx="minor"/>
  </cs:hiLoLine>
  <cs:leaderLine>
    <cs:lnRef idx="0"/>
    <cs:fillRef idx="0"/>
    <cs:effectRef idx="0"/>
    <cs:fontRef idx="minor"/>
  </cs:leaderLine>
  <cs:legend>
    <cs:lnRef idx="0"/>
    <cs:fillRef idx="0"/>
    <cs:effectRef idx="0"/>
    <cs:fontRef idx="minor"/>
  </cs:legend>
  <cs:plotArea>
    <cs:lnRef idx="0"/>
    <cs:fillRef idx="0"/>
    <cs:effectRef idx="0"/>
    <cs:fontRef idx="minor"/>
  </cs:plotArea>
  <cs:plotArea3D>
    <cs:lnRef idx="0"/>
    <cs:fillRef idx="0"/>
    <cs:effectRef idx="0"/>
    <cs:fontRef idx="minor"/>
  </cs:plotArea3D>
  <cs:seriesAxis>
    <cs:lnRef idx="0"/>
    <cs:fillRef idx="0"/>
    <cs:effectRef idx="0"/>
    <cs:fontRef idx="minor"/>
  </cs:seriesAxis>
  <cs:seriesLine>
    <cs:lnRef idx="0"/>
    <cs:fillRef idx="0"/>
    <cs:effectRef idx="0"/>
    <cs:fontRef idx="minor"/>
  </cs:seriesLine>
  <cs:title>
    <cs:lnRef idx="0"/>
    <cs:fillRef idx="0"/>
    <cs:effectRef idx="0"/>
    <cs:fontRef idx="minor"/>
  </cs:title>
  <cs:trendline>
    <cs:lnRef idx="0"/>
    <cs:fillRef idx="0"/>
    <cs:effectRef idx="0"/>
    <cs:fontRef idx="minor"/>
  </cs:trendline>
  <cs:trendlineLabel>
    <cs:lnRef idx="0"/>
    <cs:fillRef idx="0"/>
    <cs:effectRef idx="0"/>
    <cs:fontRef idx="minor"/>
  </cs:trendlineLabel>
  <cs:upBar>
    <cs:lnRef idx="0"/>
    <cs:fillRef idx="0"/>
    <cs:effectRef idx="0"/>
    <cs:fontRef idx="minor"/>
  </cs:upBar>
  <cs:valueAxis>
    <cs:lnRef idx="0"/>
    <cs:fillRef idx="0"/>
    <cs:effectRef idx="0"/>
    <cs:fontRef idx="minor"/>
  </cs:valueAxis>
  <cs:wall>
    <cs:lnRef idx="0"/>
    <cs:fillRef idx="0"/>
    <cs:effectRef idx="0"/>
    <cs:fontRef idx="minor"/>
  </cs:wall>
</cs:chartStyle>
</file>

<file path=xl/charts/style4.xml><?xml version="1.0" encoding="utf-8"?>
<cs:chartStyle xmlns:cs="http://schemas.microsoft.com/office/drawing/2012/chartStyle" xmlns:a="http://schemas.openxmlformats.org/drawingml/2006/main" id="419">
  <cs:axisTitle>
    <cs:lnRef idx="0"/>
    <cs:lineWidthScale>1</cs:lineWidthScale>
    <cs:fillRef idx="0"/>
    <cs:effectRef idx="0"/>
    <cs:fontRef idx="minor">
      <a:schemeClr val="dk1">
        <a:lumMod val="65000"/>
        <a:lumOff val="35000"/>
      </a:schemeClr>
    </cs:fontRef>
    <a:defRPr sz="1000" b="0" u="none" strike="noStrike">
      <a:uFillTx/>
    </a:defRPr>
  </cs:axisTitle>
  <cs:categoryAxis>
    <cs:lnRef idx="0"/>
    <cs:fillRef idx="0"/>
    <cs:effectRef idx="0"/>
    <cs:fontRef idx="minor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chartArea>
  <cs:dataLabel>
    <cs:lnRef idx="0"/>
    <cs:fillRef idx="0"/>
    <cs:effectRef idx="0"/>
    <cs:fontRef idx="minor"/>
  </cs:dataLabel>
  <cs:dataPoint>
    <cs:lnRef idx="0"/>
    <cs:fillRef idx="0">
      <cs:styleClr val="auto"/>
    </cs:fillRef>
    <cs:effectRef idx="0"/>
    <cs:fontRef idx="minor">
      <cs:schemeClr val="tx1"/>
    </cs:fontRef>
    <cs:spPr>
      <a:solidFill>
        <a:schemeClr val="phClr"/>
      </a:solidFill>
    </cs:spPr>
  </cs:dataPoint>
  <cs:dataPoint3D>
    <cs:lnRef idx="0"/>
    <cs:fillRef idx="0"/>
    <cs:effectRef idx="0"/>
    <cs:fontRef idx="minor"/>
  </cs:dataPoint3D>
  <cs:dataPointLine>
    <cs:lnRef idx="0"/>
    <cs:fillRef idx="0"/>
    <cs:effectRef idx="0"/>
    <cs:fontRef idx="minor"/>
  </cs:dataPointLine>
  <cs:dataPointMarker>
    <cs:lnRef idx="0"/>
    <cs:fillRef idx="0"/>
    <cs:effectRef idx="0"/>
    <cs:fontRef idx="minor"/>
  </cs:dataPointMarker>
  <cs:dataPointMarkerLayout>
    <cs:lnRef idx="0"/>
    <cs:fillRef idx="0"/>
    <cs:effectRef idx="0"/>
    <cs:fontRef idx="minor"/>
  </cs:dataPointMarkerLayout>
  <cs:dataPointWireframe>
    <cs:lnRef idx="0"/>
    <cs:fillRef idx="0"/>
    <cs:effectRef idx="0"/>
    <cs:fontRef idx="minor"/>
  </cs:dataPointWireframe>
  <cs:dataTable>
    <cs:lnRef idx="0"/>
    <cs:fillRef idx="0"/>
    <cs:effectRef idx="0"/>
    <cs:fontRef idx="minor"/>
  </cs:dataTable>
  <cs:downBar>
    <cs:lnRef idx="0"/>
    <cs:fillRef idx="0"/>
    <cs:effectRef idx="0"/>
    <cs:fontRef idx="minor"/>
  </cs:downBar>
  <cs:dropLine>
    <cs:lnRef idx="0"/>
    <cs:fillRef idx="0"/>
    <cs:effectRef idx="0"/>
    <cs:fontRef idx="minor"/>
  </cs:dropLine>
  <cs:errorBar>
    <cs:lnRef idx="0"/>
    <cs:fillRef idx="0"/>
    <cs:effectRef idx="0"/>
    <cs:fontRef idx="minor"/>
  </cs:errorBar>
  <cs:floor>
    <cs:lnRef idx="0"/>
    <cs:fillRef idx="0"/>
    <cs:effectRef idx="0"/>
    <cs:fontRef idx="minor"/>
  </cs:floor>
  <cs:gridlineMajor>
    <cs:lnRef idx="0"/>
    <cs:fillRef idx="0"/>
    <cs:effectRef idx="0"/>
    <cs:fontRef idx="minor"/>
  </cs:gridlineMajor>
  <cs:gridlineMinor>
    <cs:lnRef idx="0"/>
    <cs:fillRef idx="0"/>
    <cs:effectRef idx="0"/>
    <cs:fontRef idx="minor"/>
  </cs:gridlineMinor>
  <cs:hiLoLine>
    <cs:lnRef idx="0"/>
    <cs:fillRef idx="0"/>
    <cs:effectRef idx="0"/>
    <cs:fontRef idx="minor"/>
  </cs:hiLoLine>
  <cs:leaderLine>
    <cs:lnRef idx="0"/>
    <cs:fillRef idx="0"/>
    <cs:effectRef idx="0"/>
    <cs:fontRef idx="minor"/>
  </cs:leaderLine>
  <cs:legend>
    <cs:lnRef idx="0"/>
    <cs:fillRef idx="0"/>
    <cs:effectRef idx="0"/>
    <cs:fontRef idx="minor"/>
  </cs:legend>
  <cs:plotArea>
    <cs:lnRef idx="0"/>
    <cs:fillRef idx="0"/>
    <cs:effectRef idx="0"/>
    <cs:fontRef idx="minor"/>
  </cs:plotArea>
  <cs:plotArea3D>
    <cs:lnRef idx="0"/>
    <cs:fillRef idx="0"/>
    <cs:effectRef idx="0"/>
    <cs:fontRef idx="minor"/>
  </cs:plotArea3D>
  <cs:seriesAxis>
    <cs:lnRef idx="0"/>
    <cs:fillRef idx="0"/>
    <cs:effectRef idx="0"/>
    <cs:fontRef idx="minor"/>
  </cs:seriesAxis>
  <cs:seriesLine>
    <cs:lnRef idx="0"/>
    <cs:fillRef idx="0"/>
    <cs:effectRef idx="0"/>
    <cs:fontRef idx="minor"/>
  </cs:seriesLine>
  <cs:title>
    <cs:lnRef idx="0"/>
    <cs:fillRef idx="0"/>
    <cs:effectRef idx="0"/>
    <cs:fontRef idx="minor"/>
  </cs:title>
  <cs:trendline>
    <cs:lnRef idx="0"/>
    <cs:fillRef idx="0"/>
    <cs:effectRef idx="0"/>
    <cs:fontRef idx="minor"/>
  </cs:trendline>
  <cs:trendlineLabel>
    <cs:lnRef idx="0"/>
    <cs:fillRef idx="0"/>
    <cs:effectRef idx="0"/>
    <cs:fontRef idx="minor"/>
  </cs:trendlineLabel>
  <cs:upBar>
    <cs:lnRef idx="0"/>
    <cs:fillRef idx="0"/>
    <cs:effectRef idx="0"/>
    <cs:fontRef idx="minor"/>
  </cs:upBar>
  <cs:valueAxis>
    <cs:lnRef idx="0"/>
    <cs:fillRef idx="0"/>
    <cs:effectRef idx="0"/>
    <cs:fontRef idx="minor"/>
  </cs:valueAxis>
  <cs:wall>
    <cs:lnRef idx="0"/>
    <cs:fillRef idx="0"/>
    <cs:effectRef idx="0"/>
    <cs:fontRef idx="minor"/>
  </cs:wall>
</cs:chartStyle>
</file>

<file path=xl/charts/style5.xml><?xml version="1.0" encoding="utf-8"?>
<cs:chartStyle xmlns:cs="http://schemas.microsoft.com/office/drawing/2012/chartStyle" xmlns:a="http://schemas.openxmlformats.org/drawingml/2006/main" id="419">
  <cs:axisTitle>
    <cs:lnRef idx="0"/>
    <cs:lineWidthScale>1</cs:lineWidthScale>
    <cs:fillRef idx="0"/>
    <cs:effectRef idx="0"/>
    <cs:fontRef idx="minor">
      <a:schemeClr val="dk1">
        <a:lumMod val="65000"/>
        <a:lumOff val="35000"/>
      </a:schemeClr>
    </cs:fontRef>
    <a:defRPr sz="1000" b="0" u="none" strike="noStrike">
      <a:uFillTx/>
    </a:defRPr>
  </cs:axisTitle>
  <cs:categoryAxis>
    <cs:lnRef idx="0"/>
    <cs:fillRef idx="0"/>
    <cs:effectRef idx="0"/>
    <cs:fontRef idx="minor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chartArea>
  <cs:dataLabel>
    <cs:lnRef idx="0"/>
    <cs:fillRef idx="0"/>
    <cs:effectRef idx="0"/>
    <cs:fontRef idx="minor"/>
  </cs:dataLabel>
  <cs:dataPoint>
    <cs:lnRef idx="0"/>
    <cs:fillRef idx="0">
      <cs:styleClr val="auto"/>
    </cs:fillRef>
    <cs:effectRef idx="0"/>
    <cs:fontRef idx="minor">
      <cs:schemeClr val="tx1"/>
    </cs:fontRef>
    <cs:spPr>
      <a:solidFill>
        <a:schemeClr val="phClr"/>
      </a:solidFill>
    </cs:spPr>
  </cs:dataPoint>
  <cs:dataPoint3D>
    <cs:lnRef idx="0"/>
    <cs:fillRef idx="0"/>
    <cs:effectRef idx="0"/>
    <cs:fontRef idx="minor"/>
  </cs:dataPoint3D>
  <cs:dataPointLine>
    <cs:lnRef idx="0"/>
    <cs:fillRef idx="0"/>
    <cs:effectRef idx="0"/>
    <cs:fontRef idx="minor"/>
  </cs:dataPointLine>
  <cs:dataPointMarker>
    <cs:lnRef idx="0"/>
    <cs:fillRef idx="0"/>
    <cs:effectRef idx="0"/>
    <cs:fontRef idx="minor"/>
  </cs:dataPointMarker>
  <cs:dataPointMarkerLayout>
    <cs:lnRef idx="0"/>
    <cs:fillRef idx="0"/>
    <cs:effectRef idx="0"/>
    <cs:fontRef idx="minor"/>
  </cs:dataPointMarkerLayout>
  <cs:dataPointWireframe>
    <cs:lnRef idx="0"/>
    <cs:fillRef idx="0"/>
    <cs:effectRef idx="0"/>
    <cs:fontRef idx="minor"/>
  </cs:dataPointWireframe>
  <cs:dataTable>
    <cs:lnRef idx="0"/>
    <cs:fillRef idx="0"/>
    <cs:effectRef idx="0"/>
    <cs:fontRef idx="minor"/>
  </cs:dataTable>
  <cs:downBar>
    <cs:lnRef idx="0"/>
    <cs:fillRef idx="0"/>
    <cs:effectRef idx="0"/>
    <cs:fontRef idx="minor"/>
  </cs:downBar>
  <cs:dropLine>
    <cs:lnRef idx="0"/>
    <cs:fillRef idx="0"/>
    <cs:effectRef idx="0"/>
    <cs:fontRef idx="minor"/>
  </cs:dropLine>
  <cs:errorBar>
    <cs:lnRef idx="0"/>
    <cs:fillRef idx="0"/>
    <cs:effectRef idx="0"/>
    <cs:fontRef idx="minor"/>
  </cs:errorBar>
  <cs:floor>
    <cs:lnRef idx="0"/>
    <cs:fillRef idx="0"/>
    <cs:effectRef idx="0"/>
    <cs:fontRef idx="minor"/>
  </cs:floor>
  <cs:gridlineMajor>
    <cs:lnRef idx="0"/>
    <cs:fillRef idx="0"/>
    <cs:effectRef idx="0"/>
    <cs:fontRef idx="minor"/>
  </cs:gridlineMajor>
  <cs:gridlineMinor>
    <cs:lnRef idx="0"/>
    <cs:fillRef idx="0"/>
    <cs:effectRef idx="0"/>
    <cs:fontRef idx="minor"/>
  </cs:gridlineMinor>
  <cs:hiLoLine>
    <cs:lnRef idx="0"/>
    <cs:fillRef idx="0"/>
    <cs:effectRef idx="0"/>
    <cs:fontRef idx="minor"/>
  </cs:hiLoLine>
  <cs:leaderLine>
    <cs:lnRef idx="0"/>
    <cs:fillRef idx="0"/>
    <cs:effectRef idx="0"/>
    <cs:fontRef idx="minor"/>
  </cs:leaderLine>
  <cs:legend>
    <cs:lnRef idx="0"/>
    <cs:fillRef idx="0"/>
    <cs:effectRef idx="0"/>
    <cs:fontRef idx="minor"/>
  </cs:legend>
  <cs:plotArea>
    <cs:lnRef idx="0"/>
    <cs:fillRef idx="0"/>
    <cs:effectRef idx="0"/>
    <cs:fontRef idx="minor"/>
  </cs:plotArea>
  <cs:plotArea3D>
    <cs:lnRef idx="0"/>
    <cs:fillRef idx="0"/>
    <cs:effectRef idx="0"/>
    <cs:fontRef idx="minor"/>
  </cs:plotArea3D>
  <cs:seriesAxis>
    <cs:lnRef idx="0"/>
    <cs:fillRef idx="0"/>
    <cs:effectRef idx="0"/>
    <cs:fontRef idx="minor"/>
  </cs:seriesAxis>
  <cs:seriesLine>
    <cs:lnRef idx="0"/>
    <cs:fillRef idx="0"/>
    <cs:effectRef idx="0"/>
    <cs:fontRef idx="minor"/>
  </cs:seriesLine>
  <cs:title>
    <cs:lnRef idx="0"/>
    <cs:fillRef idx="0"/>
    <cs:effectRef idx="0"/>
    <cs:fontRef idx="minor"/>
  </cs:title>
  <cs:trendline>
    <cs:lnRef idx="0"/>
    <cs:fillRef idx="0"/>
    <cs:effectRef idx="0"/>
    <cs:fontRef idx="minor"/>
  </cs:trendline>
  <cs:trendlineLabel>
    <cs:lnRef idx="0"/>
    <cs:fillRef idx="0"/>
    <cs:effectRef idx="0"/>
    <cs:fontRef idx="minor"/>
  </cs:trendlineLabel>
  <cs:upBar>
    <cs:lnRef idx="0"/>
    <cs:fillRef idx="0"/>
    <cs:effectRef idx="0"/>
    <cs:fontRef idx="minor"/>
  </cs:upBar>
  <cs:valueAxis>
    <cs:lnRef idx="0"/>
    <cs:fillRef idx="0"/>
    <cs:effectRef idx="0"/>
    <cs:fontRef idx="minor"/>
  </cs:valueAxis>
  <cs:wall>
    <cs:lnRef idx="0"/>
    <cs:fillRef idx="0"/>
    <cs:effectRef idx="0"/>
    <cs:fontRef idx="minor"/>
  </cs:wall>
</cs:chartStyl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Relationship Id="rId4" Type="http://schemas.openxmlformats.org/officeDocument/2006/relationships/chart" Target="../charts/chart4.xml"/><Relationship Id="rId5" Type="http://schemas.openxmlformats.org/officeDocument/2006/relationships/chart" Target="../charts/chart5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6</xdr:col>
      <xdr:colOff>142920</xdr:colOff>
      <xdr:row>31</xdr:row>
      <xdr:rowOff>31680</xdr:rowOff>
    </xdr:from>
    <xdr:to>
      <xdr:col>10</xdr:col>
      <xdr:colOff>545760</xdr:colOff>
      <xdr:row>49</xdr:row>
      <xdr:rowOff>107640</xdr:rowOff>
    </xdr:to>
    <xdr:graphicFrame>
      <xdr:nvGraphicFramePr>
        <xdr:cNvPr id="1" name="Chart 4"/>
        <xdr:cNvGraphicFramePr/>
      </xdr:nvGraphicFramePr>
      <xdr:xfrm>
        <a:off x="6231240" y="4539600"/>
        <a:ext cx="4115160" cy="26935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60480</xdr:colOff>
      <xdr:row>31</xdr:row>
      <xdr:rowOff>54000</xdr:rowOff>
    </xdr:from>
    <xdr:to>
      <xdr:col>5</xdr:col>
      <xdr:colOff>917280</xdr:colOff>
      <xdr:row>50</xdr:row>
      <xdr:rowOff>21960</xdr:rowOff>
    </xdr:to>
    <xdr:graphicFrame>
      <xdr:nvGraphicFramePr>
        <xdr:cNvPr id="2" name="Chart 6"/>
        <xdr:cNvGraphicFramePr/>
      </xdr:nvGraphicFramePr>
      <xdr:xfrm>
        <a:off x="680400" y="4561920"/>
        <a:ext cx="4897080" cy="27309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6</xdr:col>
      <xdr:colOff>155520</xdr:colOff>
      <xdr:row>50</xdr:row>
      <xdr:rowOff>114120</xdr:rowOff>
    </xdr:from>
    <xdr:to>
      <xdr:col>10</xdr:col>
      <xdr:colOff>551880</xdr:colOff>
      <xdr:row>68</xdr:row>
      <xdr:rowOff>59760</xdr:rowOff>
    </xdr:to>
    <xdr:graphicFrame>
      <xdr:nvGraphicFramePr>
        <xdr:cNvPr id="3" name="Chart 7"/>
        <xdr:cNvGraphicFramePr/>
      </xdr:nvGraphicFramePr>
      <xdr:xfrm>
        <a:off x="6243840" y="7385040"/>
        <a:ext cx="4108680" cy="2562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</xdr:col>
      <xdr:colOff>98280</xdr:colOff>
      <xdr:row>50</xdr:row>
      <xdr:rowOff>85680</xdr:rowOff>
    </xdr:from>
    <xdr:to>
      <xdr:col>5</xdr:col>
      <xdr:colOff>955080</xdr:colOff>
      <xdr:row>69</xdr:row>
      <xdr:rowOff>53640</xdr:rowOff>
    </xdr:to>
    <xdr:graphicFrame>
      <xdr:nvGraphicFramePr>
        <xdr:cNvPr id="4" name="Chart 2"/>
        <xdr:cNvGraphicFramePr/>
      </xdr:nvGraphicFramePr>
      <xdr:xfrm>
        <a:off x="718200" y="7356600"/>
        <a:ext cx="4897080" cy="27306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11</xdr:col>
      <xdr:colOff>489960</xdr:colOff>
      <xdr:row>40</xdr:row>
      <xdr:rowOff>102600</xdr:rowOff>
    </xdr:from>
    <xdr:to>
      <xdr:col>17</xdr:col>
      <xdr:colOff>271800</xdr:colOff>
      <xdr:row>59</xdr:row>
      <xdr:rowOff>87840</xdr:rowOff>
    </xdr:to>
    <xdr:graphicFrame>
      <xdr:nvGraphicFramePr>
        <xdr:cNvPr id="5" name="Chart 3"/>
        <xdr:cNvGraphicFramePr/>
      </xdr:nvGraphicFramePr>
      <xdr:xfrm>
        <a:off x="10910160" y="5919120"/>
        <a:ext cx="4737600" cy="27482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 pitchFamily="0" charset="1"/>
        <a:ea typeface=""/>
        <a:cs typeface=""/>
      </a:majorFont>
      <a:minorFont>
        <a:latin typeface="Aptos Narrow" panose="0211000402020202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  <a:ln w="2540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X70"/>
  <sheetViews>
    <sheetView showFormulas="false" showGridLines="true" showRowColHeaders="true" showZeros="true" rightToLeft="false" tabSelected="true" showOutlineSymbols="true" defaultGridColor="true" view="normal" topLeftCell="A1" colorId="64" zoomScale="70" zoomScaleNormal="70" zoomScalePageLayoutView="100" workbookViewId="0">
      <selection pane="topLeft" activeCell="O80" activeCellId="0" sqref="O80"/>
    </sheetView>
  </sheetViews>
  <sheetFormatPr defaultColWidth="8.5625" defaultRowHeight="11.25" customHeight="false" zeroHeight="false" outlineLevelRow="0" outlineLevelCol="0"/>
  <cols>
    <col collapsed="false" customWidth="true" hidden="false" outlineLevel="0" max="2" min="2" style="0" width="10"/>
    <col collapsed="false" customWidth="true" hidden="false" outlineLevel="0" max="3" min="3" style="0" width="19.36"/>
    <col collapsed="false" customWidth="true" hidden="false" outlineLevel="0" max="4" min="4" style="0" width="11.73"/>
    <col collapsed="false" customWidth="true" hidden="false" outlineLevel="0" max="5" min="5" style="0" width="14.73"/>
    <col collapsed="false" customWidth="true" hidden="false" outlineLevel="0" max="6" min="6" style="0" width="19.73"/>
    <col collapsed="false" customWidth="true" hidden="false" outlineLevel="0" max="9" min="8" style="0" width="10.27"/>
    <col collapsed="false" customWidth="true" hidden="false" outlineLevel="0" max="10" min="10" style="0" width="22.17"/>
    <col collapsed="false" customWidth="true" hidden="false" outlineLevel="0" max="13" min="12" style="0" width="11.09"/>
    <col collapsed="false" customWidth="true" hidden="false" outlineLevel="0" max="14" min="14" style="0" width="10.46"/>
    <col collapsed="false" customWidth="true" hidden="false" outlineLevel="0" max="16" min="16" style="0" width="13.09"/>
    <col collapsed="false" customWidth="true" hidden="false" outlineLevel="0" max="17" min="17" style="0" width="14.17"/>
  </cols>
  <sheetData>
    <row r="1" customFormat="false" ht="11.45" hidden="false" customHeight="false" outlineLevel="0" collapsed="false"/>
    <row r="2" s="1" customFormat="true" ht="11.45" hidden="false" customHeight="false" outlineLevel="0" collapsed="false">
      <c r="B2" s="1" t="s">
        <v>0</v>
      </c>
    </row>
    <row r="3" customFormat="false" ht="11.45" hidden="false" customHeight="false" outlineLevel="0" collapsed="false"/>
    <row r="4" customFormat="false" ht="11.45" hidden="false" customHeight="false" outlineLevel="0" collapsed="false"/>
    <row r="5" s="1" customFormat="true" ht="11.45" hidden="false" customHeight="false" outlineLevel="0" collapsed="false">
      <c r="B5" s="1" t="s">
        <v>1</v>
      </c>
      <c r="C5" s="1" t="s">
        <v>2</v>
      </c>
      <c r="D5" s="1" t="s">
        <v>3</v>
      </c>
      <c r="E5" s="1" t="s">
        <v>4</v>
      </c>
      <c r="F5" s="1" t="s">
        <v>5</v>
      </c>
      <c r="G5" s="1" t="s">
        <v>6</v>
      </c>
      <c r="H5" s="1" t="s">
        <v>7</v>
      </c>
      <c r="I5" s="1" t="s">
        <v>8</v>
      </c>
      <c r="J5" s="1" t="s">
        <v>9</v>
      </c>
      <c r="K5" s="1" t="s">
        <v>10</v>
      </c>
      <c r="L5" s="1" t="s">
        <v>11</v>
      </c>
      <c r="M5" s="1" t="s">
        <v>12</v>
      </c>
      <c r="N5" s="1" t="s">
        <v>13</v>
      </c>
      <c r="P5" s="1" t="s">
        <v>14</v>
      </c>
    </row>
    <row r="6" customFormat="false" ht="11.45" hidden="false" customHeight="false" outlineLevel="0" collapsed="false">
      <c r="B6" s="0" t="s">
        <v>15</v>
      </c>
      <c r="C6" s="0" t="s">
        <v>16</v>
      </c>
      <c r="D6" s="0" t="n">
        <v>6300</v>
      </c>
      <c r="E6" s="0" t="n">
        <v>41800</v>
      </c>
      <c r="F6" s="0" t="s">
        <v>17</v>
      </c>
      <c r="G6" s="0" t="s">
        <v>18</v>
      </c>
      <c r="H6" s="2" t="n">
        <v>45969</v>
      </c>
      <c r="I6" s="3" t="n">
        <v>11</v>
      </c>
      <c r="J6" s="0" t="n">
        <v>4</v>
      </c>
      <c r="K6" s="4" t="n">
        <v>4</v>
      </c>
      <c r="L6" s="4" t="n">
        <v>2</v>
      </c>
      <c r="M6" s="4" t="n">
        <v>1</v>
      </c>
      <c r="N6" s="5" t="n">
        <v>0.655555555555556</v>
      </c>
      <c r="P6" s="0" t="s">
        <v>19</v>
      </c>
      <c r="T6" s="1" t="s">
        <v>20</v>
      </c>
      <c r="U6" s="0" t="n">
        <f aca="false">COUNTIF($G6:$G23,T6)</f>
        <v>6</v>
      </c>
      <c r="W6" s="0" t="s">
        <v>21</v>
      </c>
      <c r="X6" s="0" t="n">
        <f aca="false">COUNTIF($P$6:$P$23,"*" &amp; W6 &amp;"*")</f>
        <v>5</v>
      </c>
    </row>
    <row r="7" customFormat="false" ht="11.45" hidden="false" customHeight="false" outlineLevel="0" collapsed="false">
      <c r="B7" s="0" t="s">
        <v>22</v>
      </c>
      <c r="C7" s="0" t="s">
        <v>23</v>
      </c>
      <c r="D7" s="0" t="n">
        <v>1400</v>
      </c>
      <c r="E7" s="0" t="n">
        <v>34100</v>
      </c>
      <c r="F7" s="0" t="s">
        <v>24</v>
      </c>
      <c r="G7" s="0" t="s">
        <v>25</v>
      </c>
      <c r="H7" s="2" t="n">
        <v>45811</v>
      </c>
      <c r="I7" s="3" t="n">
        <v>6</v>
      </c>
      <c r="J7" s="0" t="n">
        <v>1</v>
      </c>
      <c r="K7" s="4" t="n">
        <v>2</v>
      </c>
      <c r="L7" s="4" t="n">
        <v>2</v>
      </c>
      <c r="M7" s="4" t="n">
        <v>1</v>
      </c>
      <c r="N7" s="5" t="n">
        <v>0.522222222222222</v>
      </c>
      <c r="P7" s="0" t="s">
        <v>26</v>
      </c>
      <c r="T7" s="1" t="s">
        <v>27</v>
      </c>
      <c r="U7" s="0" t="n">
        <f aca="false">COUNTIF($G7:$G24,T7)</f>
        <v>2</v>
      </c>
      <c r="W7" s="0" t="s">
        <v>28</v>
      </c>
      <c r="X7" s="0" t="n">
        <f aca="false">COUNTIF($P$6:$P$23,"*" &amp; W7 &amp;"*")</f>
        <v>1</v>
      </c>
    </row>
    <row r="8" customFormat="false" ht="11.45" hidden="false" customHeight="false" outlineLevel="0" collapsed="false">
      <c r="B8" s="0" t="s">
        <v>29</v>
      </c>
      <c r="C8" s="0" t="s">
        <v>30</v>
      </c>
      <c r="D8" s="0" t="n">
        <v>7900</v>
      </c>
      <c r="E8" s="0" t="n">
        <v>24300</v>
      </c>
      <c r="F8" s="0" t="s">
        <v>31</v>
      </c>
      <c r="G8" s="0" t="s">
        <v>25</v>
      </c>
      <c r="H8" s="2" t="n">
        <v>45835</v>
      </c>
      <c r="I8" s="3" t="n">
        <v>6</v>
      </c>
      <c r="J8" s="0" t="n">
        <v>2</v>
      </c>
      <c r="K8" s="4" t="n">
        <v>2</v>
      </c>
      <c r="L8" s="4" t="n">
        <v>2</v>
      </c>
      <c r="M8" s="4" t="n">
        <v>1</v>
      </c>
      <c r="N8" s="5" t="n">
        <v>0.522222222222222</v>
      </c>
      <c r="P8" s="0" t="s">
        <v>26</v>
      </c>
      <c r="T8" s="1" t="s">
        <v>18</v>
      </c>
      <c r="U8" s="0" t="n">
        <f aca="false">COUNTIF($G8:$G25,T8)</f>
        <v>3</v>
      </c>
      <c r="W8" s="0" t="s">
        <v>32</v>
      </c>
      <c r="X8" s="0" t="n">
        <f aca="false">COUNTIF($P$6:$P$23,"*" &amp; W8 &amp;"*")</f>
        <v>5</v>
      </c>
    </row>
    <row r="9" customFormat="false" ht="11.45" hidden="false" customHeight="false" outlineLevel="0" collapsed="false">
      <c r="B9" s="0" t="s">
        <v>33</v>
      </c>
      <c r="C9" s="0" t="s">
        <v>34</v>
      </c>
      <c r="D9" s="0" t="n">
        <v>8100</v>
      </c>
      <c r="E9" s="0" t="n">
        <v>27400</v>
      </c>
      <c r="F9" s="0" t="s">
        <v>35</v>
      </c>
      <c r="G9" s="0" t="s">
        <v>27</v>
      </c>
      <c r="H9" s="2" t="n">
        <v>45737</v>
      </c>
      <c r="I9" s="3" t="n">
        <v>3</v>
      </c>
      <c r="J9" s="0" t="n">
        <v>4</v>
      </c>
      <c r="K9" s="4" t="n">
        <v>5</v>
      </c>
      <c r="L9" s="4" t="n">
        <v>0</v>
      </c>
      <c r="M9" s="4" t="n">
        <v>1</v>
      </c>
      <c r="N9" s="5" t="n">
        <v>0.5</v>
      </c>
      <c r="P9" s="0" t="s">
        <v>32</v>
      </c>
      <c r="T9" s="1" t="s">
        <v>25</v>
      </c>
      <c r="U9" s="0" t="n">
        <f aca="false">COUNTIF($G9:$G26,T9)</f>
        <v>4</v>
      </c>
      <c r="W9" s="0" t="s">
        <v>26</v>
      </c>
      <c r="X9" s="0" t="n">
        <f aca="false">COUNTIF($P$6:$P$23,"*" &amp; W9 &amp;"*")</f>
        <v>5</v>
      </c>
    </row>
    <row r="10" customFormat="false" ht="11.45" hidden="false" customHeight="false" outlineLevel="0" collapsed="false">
      <c r="B10" s="0" t="s">
        <v>36</v>
      </c>
      <c r="C10" s="0" t="s">
        <v>37</v>
      </c>
      <c r="D10" s="0" t="n">
        <v>3600</v>
      </c>
      <c r="E10" s="0" t="n">
        <v>46900</v>
      </c>
      <c r="F10" s="0" t="s">
        <v>38</v>
      </c>
      <c r="G10" s="0" t="s">
        <v>27</v>
      </c>
      <c r="H10" s="2" t="n">
        <v>45943</v>
      </c>
      <c r="I10" s="3" t="n">
        <v>10</v>
      </c>
      <c r="J10" s="0" t="n">
        <v>5</v>
      </c>
      <c r="K10" s="4" t="n">
        <v>4</v>
      </c>
      <c r="L10" s="4" t="n">
        <v>2</v>
      </c>
      <c r="M10" s="4" t="n">
        <v>0</v>
      </c>
      <c r="N10" s="5" t="n">
        <v>0.488888888888889</v>
      </c>
      <c r="P10" s="0" t="s">
        <v>39</v>
      </c>
      <c r="T10" s="1"/>
      <c r="W10" s="0" t="s">
        <v>40</v>
      </c>
      <c r="X10" s="0" t="n">
        <f aca="false">COUNTIF($P$6:$P$23,"*" &amp; W10 &amp;"*")</f>
        <v>4</v>
      </c>
    </row>
    <row r="11" customFormat="false" ht="11.45" hidden="false" customHeight="false" outlineLevel="0" collapsed="false">
      <c r="B11" s="0" t="s">
        <v>41</v>
      </c>
      <c r="C11" s="0" t="s">
        <v>42</v>
      </c>
      <c r="D11" s="0" t="n">
        <v>8600</v>
      </c>
      <c r="E11" s="0" t="n">
        <v>47800</v>
      </c>
      <c r="F11" s="0" t="s">
        <v>43</v>
      </c>
      <c r="G11" s="0" t="s">
        <v>25</v>
      </c>
      <c r="H11" s="2" t="n">
        <v>45691</v>
      </c>
      <c r="I11" s="3" t="n">
        <v>2</v>
      </c>
      <c r="J11" s="0" t="n">
        <v>5</v>
      </c>
      <c r="K11" s="4" t="n">
        <v>4</v>
      </c>
      <c r="L11" s="4" t="n">
        <v>2</v>
      </c>
      <c r="M11" s="4" t="n">
        <v>0</v>
      </c>
      <c r="N11" s="5" t="n">
        <v>0.488888888888889</v>
      </c>
      <c r="P11" s="0" t="s">
        <v>40</v>
      </c>
      <c r="T11" s="1" t="s">
        <v>44</v>
      </c>
      <c r="U11" s="0" t="n">
        <f aca="false">COUNTIF($I$6:$I$23,1)</f>
        <v>1</v>
      </c>
      <c r="W11" s="0" t="s">
        <v>39</v>
      </c>
      <c r="X11" s="0" t="n">
        <f aca="false">COUNTIF($P$6:$P$23,"*" &amp; W11 &amp;"*")</f>
        <v>2</v>
      </c>
    </row>
    <row r="12" customFormat="false" ht="11.45" hidden="false" customHeight="false" outlineLevel="0" collapsed="false">
      <c r="B12" s="0" t="s">
        <v>45</v>
      </c>
      <c r="C12" s="0" t="s">
        <v>46</v>
      </c>
      <c r="D12" s="0" t="n">
        <v>2600</v>
      </c>
      <c r="E12" s="0" t="n">
        <v>38300</v>
      </c>
      <c r="F12" s="0" t="s">
        <v>47</v>
      </c>
      <c r="G12" s="0" t="s">
        <v>20</v>
      </c>
      <c r="H12" s="2" t="n">
        <v>45771</v>
      </c>
      <c r="I12" s="3" t="n">
        <v>4</v>
      </c>
      <c r="J12" s="0" t="n">
        <v>5</v>
      </c>
      <c r="K12" s="4" t="n">
        <v>3</v>
      </c>
      <c r="L12" s="4" t="n">
        <v>1</v>
      </c>
      <c r="M12" s="4" t="n">
        <v>1</v>
      </c>
      <c r="N12" s="5" t="n">
        <v>0.477777777777778</v>
      </c>
      <c r="P12" s="0" t="s">
        <v>28</v>
      </c>
      <c r="T12" s="1" t="s">
        <v>48</v>
      </c>
      <c r="U12" s="0" t="n">
        <f aca="false">COUNTIF($I$6:$I$23,2)</f>
        <v>1</v>
      </c>
    </row>
    <row r="13" customFormat="false" ht="11.45" hidden="false" customHeight="false" outlineLevel="0" collapsed="false">
      <c r="B13" s="0" t="s">
        <v>49</v>
      </c>
      <c r="C13" s="0" t="s">
        <v>50</v>
      </c>
      <c r="D13" s="0" t="n">
        <v>8000</v>
      </c>
      <c r="E13" s="0" t="n">
        <v>18800</v>
      </c>
      <c r="F13" s="0" t="s">
        <v>51</v>
      </c>
      <c r="G13" s="0" t="s">
        <v>25</v>
      </c>
      <c r="H13" s="2" t="n">
        <v>45730</v>
      </c>
      <c r="I13" s="3" t="n">
        <v>3</v>
      </c>
      <c r="J13" s="0" t="n">
        <v>4</v>
      </c>
      <c r="K13" s="4" t="n">
        <v>5</v>
      </c>
      <c r="L13" s="4" t="n">
        <v>1</v>
      </c>
      <c r="M13" s="4" t="n">
        <v>0</v>
      </c>
      <c r="N13" s="5" t="n">
        <v>0.444444444444444</v>
      </c>
      <c r="P13" s="0" t="s">
        <v>52</v>
      </c>
      <c r="T13" s="1" t="s">
        <v>53</v>
      </c>
      <c r="U13" s="0" t="n">
        <f aca="false">COUNTIF($I$6:$I$23,3)</f>
        <v>3</v>
      </c>
    </row>
    <row r="14" customFormat="false" ht="11.45" hidden="false" customHeight="false" outlineLevel="0" collapsed="false">
      <c r="B14" s="0" t="s">
        <v>54</v>
      </c>
      <c r="C14" s="0" t="s">
        <v>55</v>
      </c>
      <c r="D14" s="0" t="n">
        <v>5800</v>
      </c>
      <c r="E14" s="0" t="n">
        <v>26800</v>
      </c>
      <c r="F14" s="0" t="s">
        <v>56</v>
      </c>
      <c r="G14" s="0" t="s">
        <v>20</v>
      </c>
      <c r="H14" s="2" t="n">
        <v>45978</v>
      </c>
      <c r="I14" s="3" t="n">
        <v>11</v>
      </c>
      <c r="J14" s="0" t="n">
        <v>4</v>
      </c>
      <c r="K14" s="4" t="n">
        <v>3</v>
      </c>
      <c r="L14" s="4" t="n">
        <v>2</v>
      </c>
      <c r="M14" s="4" t="n">
        <v>0</v>
      </c>
      <c r="N14" s="5" t="n">
        <v>0.422222222222222</v>
      </c>
      <c r="P14" s="0" t="s">
        <v>21</v>
      </c>
      <c r="T14" s="1" t="s">
        <v>57</v>
      </c>
      <c r="U14" s="0" t="n">
        <f aca="false">COUNTIF($I$6:$I$23,4)</f>
        <v>2</v>
      </c>
    </row>
    <row r="15" customFormat="false" ht="11.45" hidden="false" customHeight="false" outlineLevel="0" collapsed="false">
      <c r="B15" s="0" t="s">
        <v>58</v>
      </c>
      <c r="C15" s="0" t="s">
        <v>59</v>
      </c>
      <c r="D15" s="0" t="n">
        <v>8600</v>
      </c>
      <c r="E15" s="0" t="n">
        <v>25100</v>
      </c>
      <c r="F15" s="0" t="s">
        <v>60</v>
      </c>
      <c r="G15" s="0" t="s">
        <v>25</v>
      </c>
      <c r="H15" s="2" t="n">
        <v>45803</v>
      </c>
      <c r="I15" s="3" t="n">
        <v>5</v>
      </c>
      <c r="J15" s="0" t="n">
        <v>1</v>
      </c>
      <c r="K15" s="4" t="n">
        <v>5</v>
      </c>
      <c r="L15" s="4" t="n">
        <v>0</v>
      </c>
      <c r="M15" s="4" t="n">
        <v>0</v>
      </c>
      <c r="N15" s="5" t="n">
        <v>0.333333333333333</v>
      </c>
      <c r="P15" s="0" t="s">
        <v>21</v>
      </c>
      <c r="T15" s="1" t="s">
        <v>61</v>
      </c>
      <c r="U15" s="0" t="n">
        <f aca="false">COUNTIF($I$6:$I$23,5)</f>
        <v>2</v>
      </c>
    </row>
    <row r="16" customFormat="false" ht="11.45" hidden="false" customHeight="false" outlineLevel="0" collapsed="false">
      <c r="B16" s="0" t="s">
        <v>62</v>
      </c>
      <c r="C16" s="0" t="s">
        <v>63</v>
      </c>
      <c r="D16" s="0" t="n">
        <v>1700</v>
      </c>
      <c r="E16" s="0" t="n">
        <v>47500</v>
      </c>
      <c r="F16" s="0" t="s">
        <v>64</v>
      </c>
      <c r="G16" s="0" t="s">
        <v>20</v>
      </c>
      <c r="H16" s="2" t="n">
        <v>45773</v>
      </c>
      <c r="I16" s="3" t="n">
        <v>4</v>
      </c>
      <c r="J16" s="0" t="n">
        <v>2</v>
      </c>
      <c r="K16" s="4" t="n">
        <v>5</v>
      </c>
      <c r="L16" s="4" t="n">
        <v>0</v>
      </c>
      <c r="M16" s="4" t="n">
        <v>0</v>
      </c>
      <c r="N16" s="5" t="n">
        <v>0.333333333333333</v>
      </c>
      <c r="P16" s="0" t="s">
        <v>21</v>
      </c>
      <c r="T16" s="1" t="s">
        <v>65</v>
      </c>
      <c r="U16" s="0" t="n">
        <f aca="false">COUNTIF($I$6:$I$23,6)</f>
        <v>2</v>
      </c>
    </row>
    <row r="17" customFormat="false" ht="11.45" hidden="false" customHeight="false" outlineLevel="0" collapsed="false">
      <c r="B17" s="0" t="s">
        <v>66</v>
      </c>
      <c r="C17" s="0" t="s">
        <v>67</v>
      </c>
      <c r="D17" s="0" t="n">
        <v>6200</v>
      </c>
      <c r="E17" s="0" t="n">
        <v>34100</v>
      </c>
      <c r="F17" s="0" t="s">
        <v>68</v>
      </c>
      <c r="G17" s="0" t="s">
        <v>20</v>
      </c>
      <c r="H17" s="2" t="n">
        <v>45685</v>
      </c>
      <c r="I17" s="3" t="n">
        <v>1</v>
      </c>
      <c r="J17" s="0" t="n">
        <v>2</v>
      </c>
      <c r="K17" s="4" t="n">
        <v>3</v>
      </c>
      <c r="L17" s="4" t="n">
        <v>0</v>
      </c>
      <c r="M17" s="4" t="n">
        <v>0</v>
      </c>
      <c r="N17" s="5" t="n">
        <v>0.2</v>
      </c>
      <c r="P17" s="0" t="s">
        <v>32</v>
      </c>
      <c r="T17" s="1" t="s">
        <v>69</v>
      </c>
      <c r="U17" s="0" t="n">
        <f aca="false">COUNTIF($I$6:$I$23,7)</f>
        <v>1</v>
      </c>
    </row>
    <row r="18" customFormat="false" ht="11.45" hidden="false" customHeight="false" outlineLevel="0" collapsed="false">
      <c r="B18" s="0" t="s">
        <v>70</v>
      </c>
      <c r="C18" s="0" t="s">
        <v>71</v>
      </c>
      <c r="D18" s="0" t="n">
        <v>9200</v>
      </c>
      <c r="E18" s="0" t="n">
        <v>22200</v>
      </c>
      <c r="F18" s="0" t="s">
        <v>72</v>
      </c>
      <c r="G18" s="0" t="s">
        <v>20</v>
      </c>
      <c r="H18" s="2" t="n">
        <v>45942</v>
      </c>
      <c r="I18" s="3" t="n">
        <v>10</v>
      </c>
      <c r="J18" s="0" t="n">
        <v>5</v>
      </c>
      <c r="K18" s="4" t="n">
        <v>1</v>
      </c>
      <c r="L18" s="4" t="n">
        <v>1</v>
      </c>
      <c r="M18" s="4" t="n">
        <v>0</v>
      </c>
      <c r="N18" s="5" t="n">
        <v>0.177777777777778</v>
      </c>
      <c r="P18" s="0" t="s">
        <v>26</v>
      </c>
      <c r="T18" s="1" t="s">
        <v>73</v>
      </c>
      <c r="U18" s="0" t="n">
        <f aca="false">COUNTIF($I$6:$I$23,8)</f>
        <v>0</v>
      </c>
    </row>
    <row r="19" customFormat="false" ht="11.45" hidden="false" customHeight="false" outlineLevel="0" collapsed="false">
      <c r="B19" s="0" t="s">
        <v>74</v>
      </c>
      <c r="C19" s="0" t="s">
        <v>75</v>
      </c>
      <c r="D19" s="0" t="n">
        <v>2900</v>
      </c>
      <c r="E19" s="0" t="n">
        <v>15500</v>
      </c>
      <c r="F19" s="0" t="s">
        <v>76</v>
      </c>
      <c r="G19" s="0" t="s">
        <v>18</v>
      </c>
      <c r="H19" s="2" t="n">
        <v>45942</v>
      </c>
      <c r="I19" s="3" t="n">
        <v>10</v>
      </c>
      <c r="J19" s="0" t="n">
        <v>2</v>
      </c>
      <c r="K19" s="4" t="n">
        <v>1</v>
      </c>
      <c r="L19" s="4" t="n">
        <v>1</v>
      </c>
      <c r="M19" s="4" t="n">
        <v>0</v>
      </c>
      <c r="N19" s="5" t="n">
        <v>0.177777777777778</v>
      </c>
      <c r="P19" s="0" t="s">
        <v>77</v>
      </c>
      <c r="T19" s="1" t="s">
        <v>78</v>
      </c>
      <c r="U19" s="0" t="n">
        <f aca="false">COUNTIF($I$6:$I$23,9)</f>
        <v>0</v>
      </c>
    </row>
    <row r="20" customFormat="false" ht="11.45" hidden="false" customHeight="false" outlineLevel="0" collapsed="false">
      <c r="B20" s="0" t="s">
        <v>79</v>
      </c>
      <c r="C20" s="0" t="s">
        <v>80</v>
      </c>
      <c r="D20" s="0" t="n">
        <v>3300</v>
      </c>
      <c r="E20" s="0" t="n">
        <v>46700</v>
      </c>
      <c r="F20" s="0" t="s">
        <v>81</v>
      </c>
      <c r="G20" s="0" t="s">
        <v>20</v>
      </c>
      <c r="H20" s="2" t="n">
        <v>45780</v>
      </c>
      <c r="I20" s="3" t="n">
        <v>5</v>
      </c>
      <c r="J20" s="0" t="n">
        <v>2</v>
      </c>
      <c r="K20" s="4" t="n">
        <v>1</v>
      </c>
      <c r="L20" s="4" t="n">
        <v>1</v>
      </c>
      <c r="M20" s="4" t="n">
        <v>0</v>
      </c>
      <c r="N20" s="5" t="n">
        <v>0.177777777777778</v>
      </c>
      <c r="P20" s="0" t="s">
        <v>40</v>
      </c>
      <c r="T20" s="1" t="s">
        <v>82</v>
      </c>
      <c r="U20" s="0" t="n">
        <f aca="false">COUNTIF($I$6:$I$23,10)</f>
        <v>3</v>
      </c>
    </row>
    <row r="21" customFormat="false" ht="11.45" hidden="false" customHeight="false" outlineLevel="0" collapsed="false">
      <c r="B21" s="0" t="s">
        <v>83</v>
      </c>
      <c r="C21" s="0" t="s">
        <v>84</v>
      </c>
      <c r="D21" s="0" t="n">
        <v>7200</v>
      </c>
      <c r="E21" s="0" t="n">
        <v>33900</v>
      </c>
      <c r="F21" s="0" t="s">
        <v>85</v>
      </c>
      <c r="G21" s="0" t="s">
        <v>18</v>
      </c>
      <c r="H21" s="2" t="n">
        <v>46005</v>
      </c>
      <c r="I21" s="3" t="n">
        <v>12</v>
      </c>
      <c r="J21" s="0" t="n">
        <v>1</v>
      </c>
      <c r="K21" s="4" t="n">
        <v>1</v>
      </c>
      <c r="L21" s="4" t="n">
        <v>1</v>
      </c>
      <c r="M21" s="4" t="n">
        <v>0</v>
      </c>
      <c r="N21" s="5" t="n">
        <v>0.177777777777778</v>
      </c>
      <c r="P21" s="0" t="s">
        <v>40</v>
      </c>
      <c r="T21" s="1" t="s">
        <v>86</v>
      </c>
      <c r="U21" s="0" t="n">
        <f aca="false">COUNTIF($I$6:$I$23,11)</f>
        <v>2</v>
      </c>
    </row>
    <row r="22" customFormat="false" ht="11.45" hidden="false" customHeight="false" outlineLevel="0" collapsed="false">
      <c r="B22" s="0" t="s">
        <v>87</v>
      </c>
      <c r="C22" s="0" t="s">
        <v>88</v>
      </c>
      <c r="D22" s="0" t="n">
        <v>7000</v>
      </c>
      <c r="E22" s="0" t="n">
        <v>48400</v>
      </c>
      <c r="F22" s="0" t="s">
        <v>89</v>
      </c>
      <c r="G22" s="0" t="s">
        <v>25</v>
      </c>
      <c r="H22" s="2" t="n">
        <v>45843</v>
      </c>
      <c r="I22" s="3" t="n">
        <v>7</v>
      </c>
      <c r="J22" s="0" t="n">
        <v>2</v>
      </c>
      <c r="K22" s="4" t="n">
        <v>2</v>
      </c>
      <c r="L22" s="4" t="n">
        <v>0</v>
      </c>
      <c r="M22" s="4" t="n">
        <v>0</v>
      </c>
      <c r="N22" s="5" t="n">
        <v>0.133333333333333</v>
      </c>
      <c r="P22" s="0" t="s">
        <v>21</v>
      </c>
      <c r="T22" s="1" t="s">
        <v>90</v>
      </c>
      <c r="U22" s="0" t="n">
        <f aca="false">COUNTIF($I$6:$I$23,12)</f>
        <v>1</v>
      </c>
    </row>
    <row r="23" customFormat="false" ht="11.45" hidden="false" customHeight="false" outlineLevel="0" collapsed="false">
      <c r="B23" s="0" t="s">
        <v>91</v>
      </c>
      <c r="C23" s="0" t="s">
        <v>92</v>
      </c>
      <c r="D23" s="0" t="n">
        <v>3300</v>
      </c>
      <c r="E23" s="0" t="n">
        <v>41700</v>
      </c>
      <c r="F23" s="0" t="s">
        <v>93</v>
      </c>
      <c r="G23" s="0" t="s">
        <v>18</v>
      </c>
      <c r="H23" s="2" t="n">
        <v>45719</v>
      </c>
      <c r="I23" s="3" t="n">
        <v>3</v>
      </c>
      <c r="J23" s="0" t="n">
        <v>4</v>
      </c>
      <c r="K23" s="4" t="n">
        <v>1</v>
      </c>
      <c r="L23" s="4" t="n">
        <v>0</v>
      </c>
      <c r="M23" s="4" t="n">
        <v>0</v>
      </c>
      <c r="N23" s="5" t="n">
        <v>0.0666666666666667</v>
      </c>
      <c r="P23" s="0" t="s">
        <v>32</v>
      </c>
      <c r="T23" s="6"/>
    </row>
    <row r="24" s="1" customFormat="true" ht="11.45" hidden="false" customHeight="false" outlineLevel="0" collapsed="false">
      <c r="B24" s="1" t="s">
        <v>94</v>
      </c>
      <c r="D24" s="1" t="n">
        <f aca="false">SUM(D6:D23)</f>
        <v>101700</v>
      </c>
      <c r="E24" s="1" t="n">
        <f aca="false">SUM(E6:E23)</f>
        <v>621300</v>
      </c>
      <c r="J24" s="1" t="n">
        <f aca="false">SUM(J6:J23)</f>
        <v>55</v>
      </c>
    </row>
    <row r="25" customFormat="false" ht="11.45" hidden="false" customHeight="false" outlineLevel="0" collapsed="false"/>
    <row r="26" customFormat="false" ht="11.45" hidden="false" customHeight="false" outlineLevel="0" collapsed="false"/>
    <row r="27" customFormat="false" ht="11.45" hidden="false" customHeight="false" outlineLevel="0" collapsed="false"/>
    <row r="28" customFormat="false" ht="11.45" hidden="false" customHeight="false" outlineLevel="0" collapsed="false"/>
    <row r="29" customFormat="false" ht="11.45" hidden="false" customHeight="false" outlineLevel="0" collapsed="false"/>
    <row r="30" customFormat="false" ht="11.45" hidden="false" customHeight="false" outlineLevel="0" collapsed="false"/>
    <row r="31" customFormat="false" ht="11.45" hidden="false" customHeight="false" outlineLevel="0" collapsed="false">
      <c r="M31" s="0" t="s">
        <v>95</v>
      </c>
      <c r="Q31" s="0" t="n">
        <f aca="false">SUBTOTAL(3,C6:C23)</f>
        <v>18</v>
      </c>
    </row>
    <row r="32" customFormat="false" ht="11.45" hidden="false" customHeight="false" outlineLevel="0" collapsed="false">
      <c r="M32" s="0" t="s">
        <v>96</v>
      </c>
      <c r="Q32" s="7" t="n">
        <f aca="false">AVERAGE(D6:D23)</f>
        <v>5650</v>
      </c>
    </row>
    <row r="33" customFormat="false" ht="11.45" hidden="false" customHeight="false" outlineLevel="0" collapsed="false">
      <c r="M33" s="0" t="s">
        <v>97</v>
      </c>
      <c r="Q33" s="7" t="n">
        <f aca="false">MIN(D6:D23)</f>
        <v>1400</v>
      </c>
    </row>
    <row r="34" customFormat="false" ht="11.45" hidden="false" customHeight="false" outlineLevel="0" collapsed="false">
      <c r="M34" s="0" t="s">
        <v>98</v>
      </c>
      <c r="Q34" s="7" t="n">
        <f aca="false">MAX(D6:D23)</f>
        <v>9200</v>
      </c>
    </row>
    <row r="35" customFormat="false" ht="11.45" hidden="false" customHeight="false" outlineLevel="0" collapsed="false">
      <c r="M35" s="0" t="s">
        <v>99</v>
      </c>
      <c r="Q35" s="7" t="n">
        <f aca="false">D24/J24</f>
        <v>1849.09090909091</v>
      </c>
    </row>
    <row r="36" customFormat="false" ht="11.45" hidden="false" customHeight="false" outlineLevel="0" collapsed="false">
      <c r="M36" s="0" t="s">
        <v>100</v>
      </c>
      <c r="Q36" s="7" t="n">
        <f aca="false">E24/D24</f>
        <v>6.10914454277286</v>
      </c>
    </row>
    <row r="37" customFormat="false" ht="11.45" hidden="false" customHeight="false" outlineLevel="0" collapsed="false">
      <c r="M37" s="0" t="s">
        <v>101</v>
      </c>
      <c r="Q37" s="8" t="n">
        <f aca="false">D24/E24</f>
        <v>0.16368903911154</v>
      </c>
    </row>
    <row r="38" customFormat="false" ht="11.45" hidden="false" customHeight="false" outlineLevel="0" collapsed="false"/>
    <row r="39" customFormat="false" ht="11.45" hidden="false" customHeight="false" outlineLevel="0" collapsed="false"/>
    <row r="40" customFormat="false" ht="11.45" hidden="false" customHeight="false" outlineLevel="0" collapsed="false"/>
    <row r="41" customFormat="false" ht="11.45" hidden="false" customHeight="false" outlineLevel="0" collapsed="false"/>
    <row r="42" customFormat="false" ht="11.45" hidden="false" customHeight="false" outlineLevel="0" collapsed="false"/>
    <row r="43" customFormat="false" ht="11.45" hidden="false" customHeight="false" outlineLevel="0" collapsed="false"/>
    <row r="44" customFormat="false" ht="11.45" hidden="false" customHeight="false" outlineLevel="0" collapsed="false"/>
    <row r="45" customFormat="false" ht="11.45" hidden="false" customHeight="false" outlineLevel="0" collapsed="false"/>
    <row r="46" customFormat="false" ht="11.45" hidden="false" customHeight="false" outlineLevel="0" collapsed="false"/>
    <row r="47" customFormat="false" ht="11.45" hidden="false" customHeight="false" outlineLevel="0" collapsed="false"/>
    <row r="48" customFormat="false" ht="11.45" hidden="false" customHeight="false" outlineLevel="0" collapsed="false"/>
    <row r="49" customFormat="false" ht="11.45" hidden="false" customHeight="false" outlineLevel="0" collapsed="false"/>
    <row r="50" customFormat="false" ht="11.45" hidden="false" customHeight="false" outlineLevel="0" collapsed="false"/>
    <row r="51" customFormat="false" ht="11.45" hidden="false" customHeight="false" outlineLevel="0" collapsed="false"/>
    <row r="52" customFormat="false" ht="11.45" hidden="false" customHeight="false" outlineLevel="0" collapsed="false"/>
    <row r="53" customFormat="false" ht="11.45" hidden="false" customHeight="false" outlineLevel="0" collapsed="false"/>
    <row r="54" customFormat="false" ht="11.45" hidden="false" customHeight="false" outlineLevel="0" collapsed="false"/>
    <row r="55" customFormat="false" ht="11.45" hidden="false" customHeight="false" outlineLevel="0" collapsed="false"/>
    <row r="56" customFormat="false" ht="11.45" hidden="false" customHeight="false" outlineLevel="0" collapsed="false"/>
    <row r="57" customFormat="false" ht="11.45" hidden="false" customHeight="false" outlineLevel="0" collapsed="false"/>
    <row r="58" customFormat="false" ht="11.45" hidden="false" customHeight="false" outlineLevel="0" collapsed="false"/>
    <row r="59" customFormat="false" ht="11.45" hidden="false" customHeight="false" outlineLevel="0" collapsed="false"/>
    <row r="60" customFormat="false" ht="11.45" hidden="false" customHeight="false" outlineLevel="0" collapsed="false"/>
    <row r="61" customFormat="false" ht="11.45" hidden="false" customHeight="false" outlineLevel="0" collapsed="false"/>
    <row r="62" customFormat="false" ht="11.45" hidden="false" customHeight="false" outlineLevel="0" collapsed="false"/>
    <row r="63" customFormat="false" ht="11.45" hidden="false" customHeight="false" outlineLevel="0" collapsed="false"/>
    <row r="64" customFormat="false" ht="11.45" hidden="false" customHeight="false" outlineLevel="0" collapsed="false"/>
    <row r="65" customFormat="false" ht="11.45" hidden="false" customHeight="false" outlineLevel="0" collapsed="false"/>
    <row r="66" customFormat="false" ht="11.45" hidden="false" customHeight="false" outlineLevel="0" collapsed="false"/>
    <row r="67" customFormat="false" ht="11.45" hidden="false" customHeight="false" outlineLevel="0" collapsed="false"/>
    <row r="68" customFormat="false" ht="11.45" hidden="false" customHeight="false" outlineLevel="0" collapsed="false"/>
    <row r="69" customFormat="false" ht="11.45" hidden="false" customHeight="false" outlineLevel="0" collapsed="false"/>
    <row r="70" customFormat="false" ht="11.45" hidden="false" customHeight="false" outlineLevel="0" collapsed="false"/>
  </sheetData>
  <conditionalFormatting sqref="T23">
    <cfRule type="cellIs" priority="2" operator="equal" aboveAverage="0" equalAverage="0" bottom="0" percent="0" rank="0" text="" dxfId="0">
      <formula>0</formula>
    </cfRule>
    <cfRule type="containsErrors" priority="3" aboveAverage="0" equalAverage="0" bottom="0" percent="0" rank="0" text="" dxfId="1">
      <formula>ISERROR(T23)</formula>
    </cfRule>
  </conditionalFormatting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LibreOffice/26.2.0.3$Linux_X86_64 LibreOffice_project/afbbd0df0edb6d40b450b0337ac646b0913a760c</Application>
  <AppVersion>15.0000</AppVersion>
  <Company>Ministry of Foreign Affairs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2025-09-12T10:10:53Z</dcterms:created>
  <dc:creator>Ernst, Bas</dc:creator>
  <dc:description/>
  <dc:language>nl-NL</dc:language>
  <cp:lastModifiedBy>Ernst, Bas</cp:lastModifiedBy>
  <dcterms:modified xsi:type="dcterms:W3CDTF">2026-01-27T07:59:51Z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